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91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'Hárok1'!$C$1:$H$216</definedName>
  </definedNames>
  <calcPr fullCalcOnLoad="1"/>
</workbook>
</file>

<file path=xl/sharedStrings.xml><?xml version="1.0" encoding="utf-8"?>
<sst xmlns="http://schemas.openxmlformats.org/spreadsheetml/2006/main" count="202" uniqueCount="74">
  <si>
    <t>11,00.-EUR</t>
  </si>
  <si>
    <t>2ks</t>
  </si>
  <si>
    <t>Vzorová kalkulácia: Bleskozvod na rodinnom dome, zastavaná plocha cca 150m2</t>
  </si>
  <si>
    <t>Vzorová kalkulácia: Elektroinštalácia v rodinnom dome, zastavaná plocha cca 150m2</t>
  </si>
  <si>
    <t>Vzorová kalkulácia: Elektroinštalácia bytu v bytovom dome, úžitková plocha cca 75m2</t>
  </si>
  <si>
    <t>Vzorová kalkulácia: Vonkajšie osvetlenie, 10 stožiarov</t>
  </si>
  <si>
    <t>Jednotková cena:</t>
  </si>
  <si>
    <t>Počet kusov:</t>
  </si>
  <si>
    <t>Cena za položku:</t>
  </si>
  <si>
    <r>
      <t>Vzorová kalkulácia: Ručné náradie</t>
    </r>
    <r>
      <rPr>
        <sz val="10"/>
        <rFont val="Arial"/>
        <family val="2"/>
      </rPr>
      <t xml:space="preserve">                                      </t>
    </r>
  </si>
  <si>
    <t xml:space="preserve">Vzorová kalkulácia: Elektrický spotrebič                       </t>
  </si>
  <si>
    <t xml:space="preserve">                                                                                                    Cenník revízie - vzorové kalkulácie revízie</t>
  </si>
  <si>
    <t xml:space="preserve">                                                                                                 bleskozvodu, elektrického zariadenia, elektrického ručného náradia a elektrického spotrebiča</t>
  </si>
  <si>
    <t xml:space="preserve">Vzorová kalkulácia: Elektrická prípojka NN </t>
  </si>
  <si>
    <t xml:space="preserve">  Uvedené vzorové kalkulácie si môžete individuálne vyskúšať a upraviť. Stačí iba zadať alebo zmeniť hodnoty vo vyfarbených bunkách „Počet kusov“, „Zľava“ a „Doprava mimo Bratislavu“. Program automaticky doráta všetky medzisúčty, DPH a výslednú cenu.</t>
  </si>
  <si>
    <t xml:space="preserve">  Na požiadanie Vám podľa Vami predložených a zaslaných podkladov  vyhotovíme individuálne kalkulácie revízie, resp. odbornej prehliadky a odbornej skúšky OPOS elektrického zariadenia, bleskozvodu, elektrického ručného náradia a elektrického spotrebiča počas jeho používania.</t>
  </si>
  <si>
    <t xml:space="preserve">  Budeme radi ak  prejavíte záujem o naše služby a obrátite sa na nás. Urobíme všetko pre to, aby ste boli s našimi službami spokojní.    </t>
  </si>
  <si>
    <t>A  Revízia spolu:</t>
  </si>
  <si>
    <t>D  Revízia + doprava spolu:</t>
  </si>
  <si>
    <t>F  Celková faktúrovaná cena:</t>
  </si>
  <si>
    <t>1.  Kontrola stavu bleskozvodu, cena za 1 zvod</t>
  </si>
  <si>
    <t>2.  Kontrola meracích skrutiek a svoriek</t>
  </si>
  <si>
    <t>3.  Kontrola vodivosti a vodivého spojenia oplechovania strechy, cena za 1m</t>
  </si>
  <si>
    <t>4.  Kontrola podpier a zvodových vodičov, cena za 1m</t>
  </si>
  <si>
    <t xml:space="preserve">5.  Kontrola uchytenia ochranného uholníka </t>
  </si>
  <si>
    <t xml:space="preserve">6.  Kontrola zachytávacích tyčí </t>
  </si>
  <si>
    <t xml:space="preserve">7.  Zemný odpor uzemnenia </t>
  </si>
  <si>
    <t>Vzorová kalkulácia: Bleskozvod na bytovom dome, 2 vchody, pôdorys cca 12m x 60m, zastavaná plocha  cca 720m2</t>
  </si>
  <si>
    <t>1.  Prehliadka elektrickej inštalácie, počet vývodov v okruhu do 5 ks</t>
  </si>
  <si>
    <t>2.  Prehliadka elektrickej inštalácie, počet vývodov v okruhu 6 - 10 ks</t>
  </si>
  <si>
    <t xml:space="preserve">3.  Kontrola stavu rozvádzača nad 20 prístrojov </t>
  </si>
  <si>
    <t>4.  Izolačný odpor okruhu napojeného z rozvádzača, počet vývodov v okruhu do 5 ks</t>
  </si>
  <si>
    <t xml:space="preserve">6.  Ochrana napäťovým alebo prúdovým chráničom </t>
  </si>
  <si>
    <t>7.  Impedancia poruchovej slučky</t>
  </si>
  <si>
    <t xml:space="preserve">8.  Prechodový odpor doplnkového a ochraného pospojovania </t>
  </si>
  <si>
    <t>9.  Zemný odpor uzemnenia</t>
  </si>
  <si>
    <t xml:space="preserve">3.  Kontrola stavu rozvádzača do 10 prístrojov </t>
  </si>
  <si>
    <t>Vzorová kalkulácia: Elektroinštalácia spoločných priestorov bytového domu,  cena za 1 vchod, vo vchode cca 15 bytov</t>
  </si>
  <si>
    <t>3.  Kontrola stavu elektromerového rozvádzača</t>
  </si>
  <si>
    <t>5.  Impedancia poruchovej slučky</t>
  </si>
  <si>
    <t xml:space="preserve">6.  Prechodový odpor doplnkového a ochraného pospojovania </t>
  </si>
  <si>
    <t>7.  Zemný odpor uzemnenia</t>
  </si>
  <si>
    <t xml:space="preserve">2.  Kontrola stavu prípojkovej poistkovej skrine </t>
  </si>
  <si>
    <t>7.  Kontrola stavu vonkajšieho osvetlenia, stožiar do výšky 5m, 1 okruh</t>
  </si>
  <si>
    <t>8.  Kontrola stavu vonkajšieho osvetlenia, stožiar do výšky 5m, 2 okruhy</t>
  </si>
  <si>
    <t>9.  Kontrola stavu vonkajšieho osvetlenia, stožiar nad výšku 5m, 1 okruh</t>
  </si>
  <si>
    <t>10.  Kontrola stavu vonkajšieho osvetlenia, stožiar nad výšku 5m, 2 okruhy</t>
  </si>
  <si>
    <t>11.  Zemný odpor uzemnenia</t>
  </si>
  <si>
    <t>1.  Revízia elektrického ručného náradia do 500W</t>
  </si>
  <si>
    <t>2.  Revízia elektrického ručného náradia do 1000W</t>
  </si>
  <si>
    <t>3.  Revízia elektrického ručného náradia nad 1000W</t>
  </si>
  <si>
    <t>4.  Revízia elektrického ručného náradia bez rozlíšenia výkonu, priemerná cena</t>
  </si>
  <si>
    <t xml:space="preserve">  Elektrický spotrebič:</t>
  </si>
  <si>
    <t xml:space="preserve">1.  Revízia elektrického spotrebiča  do 500W </t>
  </si>
  <si>
    <t>2.  Revízia elektrického spotrebiča od 500W do 1000W</t>
  </si>
  <si>
    <t xml:space="preserve">3.  Revízia elektrického spotrebiča nad 1000W </t>
  </si>
  <si>
    <t>4.  Revízia elektrického spotrebiča bez rozlíšenia výkonu, priemerná cena</t>
  </si>
  <si>
    <t xml:space="preserve">5.  Revízia počítačovej zostavy: počítač + monitor + klávesnica + myš  </t>
  </si>
  <si>
    <t>6.  Revízia notebooku s nabíjacím zdrojom</t>
  </si>
  <si>
    <t>7.  Revízia pohyblivého predlžovacieho prívodu</t>
  </si>
  <si>
    <t>8.  Revízia prenosného staveniskového svietidla a reflektora</t>
  </si>
  <si>
    <t>9.  Revízia staveniskového rozvádzača, rozvodnice</t>
  </si>
  <si>
    <t xml:space="preserve">                                                Položka:</t>
  </si>
  <si>
    <r>
      <t xml:space="preserve">                                                   </t>
    </r>
    <r>
      <rPr>
        <sz val="10"/>
        <rFont val="Arial"/>
        <family val="2"/>
      </rPr>
      <t xml:space="preserve"> Položka:</t>
    </r>
  </si>
  <si>
    <t xml:space="preserve">6.  Zemný odpor uzemnenia </t>
  </si>
  <si>
    <t>B  Zľava:</t>
  </si>
  <si>
    <t>E  DPH:</t>
  </si>
  <si>
    <t xml:space="preserve">E  DPH: </t>
  </si>
  <si>
    <t xml:space="preserve">B  Zľava: </t>
  </si>
  <si>
    <t xml:space="preserve">C  Doprava mimo Bratislavu, cena 0,25 €/1km:  </t>
  </si>
  <si>
    <t xml:space="preserve">C  Doprava mimo Bratislavu, cena 0,25 €/1km: </t>
  </si>
  <si>
    <t>Cena za kus:</t>
  </si>
  <si>
    <t>2.  Kontrola stavu stožiarovej rozvodnice</t>
  </si>
  <si>
    <t>5.  Izolačný odpor okruhu napojeného z rozvádzača, počet vývodov v okruhu nad 5 ks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</si>
</sst>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[Red]\-#,##0\ &quot;Sk&quot;"/>
    <numFmt numFmtId="173" formatCode="#,##0.00\ &quot;€&quot;"/>
    <numFmt numFmtId="174" formatCode="#,##0\ _€"/>
    <numFmt numFmtId="175" formatCode="\P\r\a\vd\a;&quot;Pravda&quot;;&quot;Nepravda&quot;"/>
    <numFmt numFmtId="176" formatCode="[$€-2]\ #\ ##,000_);[Red]\([$¥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Stencil Sans CE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0" fillId="0" borderId="0" xfId="0" applyNumberForma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17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173" fontId="3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 horizontal="right"/>
      <protection hidden="1"/>
    </xf>
    <xf numFmtId="1" fontId="0" fillId="33" borderId="0" xfId="0" applyNumberFormat="1" applyFill="1" applyAlignment="1" applyProtection="1">
      <alignment horizontal="right"/>
      <protection hidden="1" locked="0"/>
    </xf>
    <xf numFmtId="9" fontId="0" fillId="33" borderId="0" xfId="0" applyNumberFormat="1" applyFill="1" applyAlignment="1" applyProtection="1">
      <alignment horizontal="right"/>
      <protection hidden="1" locked="0"/>
    </xf>
    <xf numFmtId="3" fontId="0" fillId="33" borderId="0" xfId="0" applyNumberFormat="1" applyFill="1" applyAlignment="1" applyProtection="1">
      <alignment horizontal="right"/>
      <protection hidden="1" locked="0"/>
    </xf>
    <xf numFmtId="3" fontId="0" fillId="0" borderId="0" xfId="0" applyNumberForma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41" fillId="0" borderId="0" xfId="0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>
      <alignment horizontal="justify" vertical="center"/>
    </xf>
    <xf numFmtId="0" fontId="42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3</xdr:col>
      <xdr:colOff>1190625</xdr:colOff>
      <xdr:row>72</xdr:row>
      <xdr:rowOff>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59912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9525</xdr:colOff>
      <xdr:row>36</xdr:row>
      <xdr:rowOff>9525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0102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161925</xdr:rowOff>
    </xdr:from>
    <xdr:to>
      <xdr:col>4</xdr:col>
      <xdr:colOff>0</xdr:colOff>
      <xdr:row>108</xdr:row>
      <xdr:rowOff>0</xdr:rowOff>
    </xdr:to>
    <xdr:pic>
      <xdr:nvPicPr>
        <xdr:cNvPr id="3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600075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9525</xdr:rowOff>
    </xdr:from>
    <xdr:to>
      <xdr:col>4</xdr:col>
      <xdr:colOff>0</xdr:colOff>
      <xdr:row>180</xdr:row>
      <xdr:rowOff>0</xdr:rowOff>
    </xdr:to>
    <xdr:pic>
      <xdr:nvPicPr>
        <xdr:cNvPr id="4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74350"/>
          <a:ext cx="60007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9525</xdr:rowOff>
    </xdr:from>
    <xdr:to>
      <xdr:col>4</xdr:col>
      <xdr:colOff>0</xdr:colOff>
      <xdr:row>144</xdr:row>
      <xdr:rowOff>0</xdr:rowOff>
    </xdr:to>
    <xdr:pic>
      <xdr:nvPicPr>
        <xdr:cNvPr id="5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45050"/>
          <a:ext cx="60007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284</xdr:row>
      <xdr:rowOff>85725</xdr:rowOff>
    </xdr:from>
    <xdr:to>
      <xdr:col>18</xdr:col>
      <xdr:colOff>381000</xdr:colOff>
      <xdr:row>319</xdr:row>
      <xdr:rowOff>142875</xdr:rowOff>
    </xdr:to>
    <xdr:pic>
      <xdr:nvPicPr>
        <xdr:cNvPr id="6" name="Obrázo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6120050"/>
          <a:ext cx="59531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4</xdr:col>
      <xdr:colOff>0</xdr:colOff>
      <xdr:row>215</xdr:row>
      <xdr:rowOff>76200</xdr:rowOff>
    </xdr:to>
    <xdr:pic>
      <xdr:nvPicPr>
        <xdr:cNvPr id="7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4125"/>
          <a:ext cx="600075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0"/>
  <sheetViews>
    <sheetView tabSelected="1" view="pageLayout" zoomScale="110" zoomScaleNormal="150" zoomScaleSheetLayoutView="130" zoomScalePageLayoutView="110" workbookViewId="0" topLeftCell="C112">
      <selection activeCell="I1" sqref="I1"/>
    </sheetView>
  </sheetViews>
  <sheetFormatPr defaultColWidth="8.8515625" defaultRowHeight="12.75"/>
  <cols>
    <col min="1" max="1" width="8.8515625" style="18" hidden="1" customWidth="1"/>
    <col min="2" max="2" width="0.5625" style="18" hidden="1" customWidth="1"/>
    <col min="3" max="3" width="72.00390625" style="18" customWidth="1"/>
    <col min="4" max="4" width="18.00390625" style="18" customWidth="1"/>
    <col min="5" max="5" width="0.13671875" style="18" hidden="1" customWidth="1"/>
    <col min="6" max="6" width="9.140625" style="18" hidden="1" customWidth="1"/>
    <col min="7" max="8" width="18.00390625" style="18" customWidth="1"/>
    <col min="9" max="16384" width="8.8515625" style="18" customWidth="1"/>
  </cols>
  <sheetData>
    <row r="1" spans="3:8" ht="15">
      <c r="C1" s="2"/>
      <c r="D1" s="3"/>
      <c r="E1" s="4"/>
      <c r="F1" s="4"/>
      <c r="G1" s="4"/>
      <c r="H1" s="3"/>
    </row>
    <row r="2" spans="3:8" ht="14.25">
      <c r="C2" s="5"/>
      <c r="D2" s="6"/>
      <c r="E2" s="7"/>
      <c r="F2" s="7"/>
      <c r="G2" s="7"/>
      <c r="H2" s="7"/>
    </row>
    <row r="3" spans="3:8" ht="12.75">
      <c r="C3" s="8" t="s">
        <v>11</v>
      </c>
      <c r="D3" s="8"/>
      <c r="E3" s="8"/>
      <c r="F3" s="8"/>
      <c r="G3" s="8"/>
      <c r="H3" s="8"/>
    </row>
    <row r="4" spans="3:8" ht="12.75">
      <c r="C4" s="8" t="s">
        <v>12</v>
      </c>
      <c r="D4" s="6"/>
      <c r="E4" s="7"/>
      <c r="F4" s="7"/>
      <c r="G4" s="7"/>
      <c r="H4" s="7"/>
    </row>
    <row r="5" spans="3:8" ht="12.75">
      <c r="C5" s="9"/>
      <c r="D5" s="6"/>
      <c r="E5" s="7"/>
      <c r="F5" s="7"/>
      <c r="G5" s="7"/>
      <c r="H5" s="7"/>
    </row>
    <row r="6" spans="7:8" ht="12.75">
      <c r="G6" s="7"/>
      <c r="H6" s="7"/>
    </row>
    <row r="7" spans="3:8" ht="12.75">
      <c r="C7" s="6" t="s">
        <v>2</v>
      </c>
      <c r="D7" s="4"/>
      <c r="E7" s="4"/>
      <c r="F7" s="4"/>
      <c r="G7" s="4"/>
      <c r="H7" s="4"/>
    </row>
    <row r="8" spans="3:8" ht="12.75">
      <c r="C8" s="24" t="s">
        <v>62</v>
      </c>
      <c r="D8" s="25" t="s">
        <v>71</v>
      </c>
      <c r="E8" s="4"/>
      <c r="F8" s="4"/>
      <c r="G8" s="4" t="s">
        <v>7</v>
      </c>
      <c r="H8" s="3" t="s">
        <v>8</v>
      </c>
    </row>
    <row r="9" spans="3:8" ht="12.75">
      <c r="C9" s="24" t="s">
        <v>20</v>
      </c>
      <c r="D9" s="11">
        <v>15.85</v>
      </c>
      <c r="E9" s="4"/>
      <c r="F9" s="4"/>
      <c r="G9" s="22">
        <v>3</v>
      </c>
      <c r="H9" s="11">
        <f aca="true" t="shared" si="0" ref="H9:H15">D9*G9</f>
        <v>47.55</v>
      </c>
    </row>
    <row r="10" spans="3:8" ht="12.75">
      <c r="C10" s="15" t="s">
        <v>21</v>
      </c>
      <c r="D10" s="11">
        <v>0.5</v>
      </c>
      <c r="E10" s="4"/>
      <c r="F10" s="4"/>
      <c r="G10" s="22">
        <v>3</v>
      </c>
      <c r="H10" s="11">
        <f t="shared" si="0"/>
        <v>1.5</v>
      </c>
    </row>
    <row r="11" spans="3:8" ht="12.75">
      <c r="C11" s="15" t="s">
        <v>22</v>
      </c>
      <c r="D11" s="11">
        <v>0.25</v>
      </c>
      <c r="E11" s="4"/>
      <c r="F11" s="4"/>
      <c r="G11" s="22">
        <v>24</v>
      </c>
      <c r="H11" s="11">
        <f t="shared" si="0"/>
        <v>6</v>
      </c>
    </row>
    <row r="12" spans="3:8" ht="12.75">
      <c r="C12" s="15" t="s">
        <v>23</v>
      </c>
      <c r="D12" s="11">
        <v>0.25</v>
      </c>
      <c r="E12" s="4"/>
      <c r="F12" s="4"/>
      <c r="G12" s="22">
        <v>18</v>
      </c>
      <c r="H12" s="11">
        <f t="shared" si="0"/>
        <v>4.5</v>
      </c>
    </row>
    <row r="13" spans="3:8" ht="12.75">
      <c r="C13" s="15" t="s">
        <v>24</v>
      </c>
      <c r="D13" s="11">
        <v>1.25</v>
      </c>
      <c r="E13" s="4"/>
      <c r="F13" s="4"/>
      <c r="G13" s="22">
        <v>3</v>
      </c>
      <c r="H13" s="11">
        <f t="shared" si="0"/>
        <v>3.75</v>
      </c>
    </row>
    <row r="14" spans="3:8" ht="12.75">
      <c r="C14" s="15" t="s">
        <v>25</v>
      </c>
      <c r="D14" s="11">
        <v>1.25</v>
      </c>
      <c r="E14" s="4"/>
      <c r="F14" s="4"/>
      <c r="G14" s="22">
        <v>2</v>
      </c>
      <c r="H14" s="11">
        <f t="shared" si="0"/>
        <v>2.5</v>
      </c>
    </row>
    <row r="15" spans="3:8" ht="12.75">
      <c r="C15" s="15" t="s">
        <v>26</v>
      </c>
      <c r="D15" s="11">
        <v>5.5</v>
      </c>
      <c r="E15" s="4"/>
      <c r="F15" s="4"/>
      <c r="G15" s="22">
        <v>3</v>
      </c>
      <c r="H15" s="11">
        <f t="shared" si="0"/>
        <v>16.5</v>
      </c>
    </row>
    <row r="16" spans="3:8" ht="12.75">
      <c r="C16" s="7"/>
      <c r="D16" s="1"/>
      <c r="E16" s="4"/>
      <c r="F16" s="4"/>
      <c r="G16" s="4"/>
      <c r="H16" s="1"/>
    </row>
    <row r="17" spans="3:8" ht="12.75">
      <c r="C17" s="15" t="s">
        <v>17</v>
      </c>
      <c r="D17" s="1"/>
      <c r="E17" s="4"/>
      <c r="F17" s="4"/>
      <c r="G17" s="4"/>
      <c r="H17" s="13">
        <f>H9+H10+H11+H12+H13+H14+H15</f>
        <v>82.3</v>
      </c>
    </row>
    <row r="18" spans="3:8" ht="12.75">
      <c r="C18" s="15" t="s">
        <v>65</v>
      </c>
      <c r="D18" s="1"/>
      <c r="E18" s="4" t="s">
        <v>1</v>
      </c>
      <c r="F18" s="19" t="s">
        <v>0</v>
      </c>
      <c r="G18" s="21">
        <v>0.3</v>
      </c>
      <c r="H18" s="11">
        <f>H17*G18</f>
        <v>24.689999999999998</v>
      </c>
    </row>
    <row r="19" spans="3:8" ht="12.75">
      <c r="C19" s="24" t="s">
        <v>69</v>
      </c>
      <c r="D19" s="1">
        <v>0.25</v>
      </c>
      <c r="E19" s="4"/>
      <c r="F19" s="19"/>
      <c r="G19" s="22">
        <v>20</v>
      </c>
      <c r="H19" s="11">
        <f>D19*G19</f>
        <v>5</v>
      </c>
    </row>
    <row r="20" spans="3:8" ht="12.75">
      <c r="C20" s="15" t="s">
        <v>18</v>
      </c>
      <c r="D20" s="4"/>
      <c r="E20" s="4"/>
      <c r="F20" s="19"/>
      <c r="G20" s="4"/>
      <c r="H20" s="13">
        <f>H17-H18+H19</f>
        <v>62.61</v>
      </c>
    </row>
    <row r="21" spans="3:8" ht="12.75">
      <c r="C21" s="15" t="s">
        <v>66</v>
      </c>
      <c r="D21" s="14"/>
      <c r="E21" s="4"/>
      <c r="F21" s="19"/>
      <c r="G21" s="14">
        <v>0.2</v>
      </c>
      <c r="H21" s="11">
        <f>H20*G21</f>
        <v>12.522</v>
      </c>
    </row>
    <row r="22" spans="3:8" ht="12.75">
      <c r="C22" s="15" t="s">
        <v>19</v>
      </c>
      <c r="D22" s="4"/>
      <c r="E22" s="4"/>
      <c r="F22" s="19"/>
      <c r="G22" s="4"/>
      <c r="H22" s="13">
        <f>H20+H21</f>
        <v>75.132</v>
      </c>
    </row>
    <row r="23" spans="3:8" ht="12.75">
      <c r="C23" s="7"/>
      <c r="D23" s="7"/>
      <c r="E23" s="7"/>
      <c r="F23" s="7"/>
      <c r="G23" s="7"/>
      <c r="H23" s="7"/>
    </row>
    <row r="24" spans="7:8" ht="12.75">
      <c r="G24" s="7"/>
      <c r="H24" s="7"/>
    </row>
    <row r="25" spans="3:8" ht="12.75">
      <c r="C25" s="6" t="s">
        <v>27</v>
      </c>
      <c r="D25" s="7"/>
      <c r="E25" s="7"/>
      <c r="F25" s="7"/>
      <c r="G25" s="7"/>
      <c r="H25" s="7"/>
    </row>
    <row r="26" spans="3:8" ht="12.75">
      <c r="C26" s="6" t="s">
        <v>63</v>
      </c>
      <c r="D26" s="25" t="s">
        <v>71</v>
      </c>
      <c r="E26" s="4"/>
      <c r="F26" s="4"/>
      <c r="G26" s="4" t="s">
        <v>7</v>
      </c>
      <c r="H26" s="3" t="s">
        <v>8</v>
      </c>
    </row>
    <row r="27" spans="3:8" ht="12.75">
      <c r="C27" s="24" t="s">
        <v>20</v>
      </c>
      <c r="D27" s="11">
        <v>15.85</v>
      </c>
      <c r="E27" s="4"/>
      <c r="F27" s="4"/>
      <c r="G27" s="22">
        <v>4</v>
      </c>
      <c r="H27" s="11">
        <f aca="true" t="shared" si="1" ref="H27:H32">D27*G27</f>
        <v>63.4</v>
      </c>
    </row>
    <row r="28" spans="3:8" ht="12.75">
      <c r="C28" s="15" t="s">
        <v>21</v>
      </c>
      <c r="D28" s="11">
        <v>0.5</v>
      </c>
      <c r="E28" s="4"/>
      <c r="F28" s="4"/>
      <c r="G28" s="22">
        <v>4</v>
      </c>
      <c r="H28" s="11">
        <f t="shared" si="1"/>
        <v>2</v>
      </c>
    </row>
    <row r="29" spans="3:8" ht="12.75">
      <c r="C29" s="15" t="s">
        <v>22</v>
      </c>
      <c r="D29" s="11">
        <v>0.25</v>
      </c>
      <c r="E29" s="4"/>
      <c r="F29" s="4"/>
      <c r="G29" s="22">
        <v>85</v>
      </c>
      <c r="H29" s="11">
        <f t="shared" si="1"/>
        <v>21.25</v>
      </c>
    </row>
    <row r="30" spans="3:8" ht="12.75">
      <c r="C30" s="15" t="s">
        <v>23</v>
      </c>
      <c r="D30" s="11">
        <v>0.25</v>
      </c>
      <c r="E30" s="4"/>
      <c r="F30" s="4"/>
      <c r="G30" s="22">
        <v>65</v>
      </c>
      <c r="H30" s="11">
        <f t="shared" si="1"/>
        <v>16.25</v>
      </c>
    </row>
    <row r="31" spans="3:8" ht="12.75">
      <c r="C31" s="15" t="s">
        <v>24</v>
      </c>
      <c r="D31" s="11">
        <v>1.25</v>
      </c>
      <c r="E31" s="4"/>
      <c r="F31" s="4"/>
      <c r="G31" s="22">
        <v>4</v>
      </c>
      <c r="H31" s="11">
        <f t="shared" si="1"/>
        <v>5</v>
      </c>
    </row>
    <row r="32" spans="3:8" ht="12.75">
      <c r="C32" s="15" t="s">
        <v>64</v>
      </c>
      <c r="D32" s="11">
        <v>5.5</v>
      </c>
      <c r="E32" s="4"/>
      <c r="F32" s="4"/>
      <c r="G32" s="22">
        <v>4</v>
      </c>
      <c r="H32" s="11">
        <f t="shared" si="1"/>
        <v>22</v>
      </c>
    </row>
    <row r="33" spans="3:8" ht="12.75">
      <c r="C33" s="12"/>
      <c r="D33" s="1"/>
      <c r="E33" s="4"/>
      <c r="F33" s="4"/>
      <c r="G33" s="4"/>
      <c r="H33" s="1"/>
    </row>
    <row r="34" spans="3:8" ht="12.75">
      <c r="C34" s="15" t="s">
        <v>17</v>
      </c>
      <c r="D34" s="1"/>
      <c r="E34" s="4"/>
      <c r="F34" s="4"/>
      <c r="G34" s="4"/>
      <c r="H34" s="13">
        <f>H27+H28+H29+H30+H31+H32</f>
        <v>129.9</v>
      </c>
    </row>
    <row r="35" spans="3:8" ht="12.75">
      <c r="C35" s="15" t="s">
        <v>65</v>
      </c>
      <c r="D35" s="1"/>
      <c r="E35" s="4" t="s">
        <v>1</v>
      </c>
      <c r="F35" s="19" t="s">
        <v>0</v>
      </c>
      <c r="G35" s="21">
        <v>0.3</v>
      </c>
      <c r="H35" s="11">
        <f>H34*G35</f>
        <v>38.97</v>
      </c>
    </row>
    <row r="36" spans="3:8" ht="12.75">
      <c r="C36" s="24" t="s">
        <v>70</v>
      </c>
      <c r="D36" s="1">
        <v>0.25</v>
      </c>
      <c r="E36" s="4"/>
      <c r="F36" s="19"/>
      <c r="G36" s="22">
        <v>20</v>
      </c>
      <c r="H36" s="11">
        <f>D36*G36</f>
        <v>5</v>
      </c>
    </row>
    <row r="37" spans="3:8" ht="12.75">
      <c r="C37" s="6" t="s">
        <v>63</v>
      </c>
      <c r="D37" s="25" t="s">
        <v>71</v>
      </c>
      <c r="E37" s="4"/>
      <c r="F37" s="4"/>
      <c r="G37" s="4" t="s">
        <v>7</v>
      </c>
      <c r="H37" s="3" t="s">
        <v>8</v>
      </c>
    </row>
    <row r="38" spans="3:8" ht="12.75">
      <c r="C38" s="15" t="s">
        <v>18</v>
      </c>
      <c r="D38" s="4"/>
      <c r="E38" s="4"/>
      <c r="F38" s="19"/>
      <c r="G38" s="4"/>
      <c r="H38" s="13">
        <f>H34-H35+H36</f>
        <v>95.93</v>
      </c>
    </row>
    <row r="39" spans="3:8" ht="12.75">
      <c r="C39" s="15" t="s">
        <v>66</v>
      </c>
      <c r="D39" s="14"/>
      <c r="E39" s="4"/>
      <c r="F39" s="19"/>
      <c r="G39" s="14">
        <v>0.2</v>
      </c>
      <c r="H39" s="11">
        <f>H38*G39</f>
        <v>19.186000000000003</v>
      </c>
    </row>
    <row r="40" spans="3:8" ht="12.75">
      <c r="C40" s="15" t="s">
        <v>19</v>
      </c>
      <c r="D40" s="4"/>
      <c r="E40" s="4"/>
      <c r="F40" s="19"/>
      <c r="G40" s="7"/>
      <c r="H40" s="13">
        <f>H38+H39</f>
        <v>115.11600000000001</v>
      </c>
    </row>
    <row r="41" spans="7:8" ht="12.75">
      <c r="G41" s="7"/>
      <c r="H41" s="7"/>
    </row>
    <row r="42" spans="7:8" ht="12.75">
      <c r="G42" s="7"/>
      <c r="H42" s="7"/>
    </row>
    <row r="43" spans="3:8" ht="12.75">
      <c r="C43" s="6" t="s">
        <v>3</v>
      </c>
      <c r="D43" s="4"/>
      <c r="E43" s="4"/>
      <c r="F43" s="4"/>
      <c r="G43" s="4"/>
      <c r="H43" s="4"/>
    </row>
    <row r="44" spans="7:8" ht="12.75">
      <c r="G44" s="7"/>
      <c r="H44" s="7"/>
    </row>
    <row r="45" spans="3:8" ht="12.75">
      <c r="C45" s="15" t="s">
        <v>28</v>
      </c>
      <c r="D45" s="11">
        <v>2.7</v>
      </c>
      <c r="E45" s="4"/>
      <c r="F45" s="4"/>
      <c r="G45" s="22">
        <v>15</v>
      </c>
      <c r="H45" s="11">
        <f>D45*G45</f>
        <v>40.5</v>
      </c>
    </row>
    <row r="46" spans="3:8" ht="12.75">
      <c r="C46" s="15" t="s">
        <v>29</v>
      </c>
      <c r="D46" s="11">
        <v>3.55</v>
      </c>
      <c r="E46" s="4"/>
      <c r="F46" s="4"/>
      <c r="G46" s="22">
        <v>6</v>
      </c>
      <c r="H46" s="11">
        <f>D46*G46</f>
        <v>21.299999999999997</v>
      </c>
    </row>
    <row r="47" spans="3:8" ht="12.75">
      <c r="C47" s="15" t="s">
        <v>30</v>
      </c>
      <c r="D47" s="11">
        <v>13</v>
      </c>
      <c r="E47" s="4"/>
      <c r="F47" s="4"/>
      <c r="G47" s="22">
        <v>1</v>
      </c>
      <c r="H47" s="11">
        <f>D47*G47</f>
        <v>13</v>
      </c>
    </row>
    <row r="48" spans="3:8" ht="12.75">
      <c r="C48" s="15" t="s">
        <v>31</v>
      </c>
      <c r="D48" s="11">
        <v>1.65</v>
      </c>
      <c r="E48" s="4"/>
      <c r="F48" s="4"/>
      <c r="G48" s="22">
        <v>15</v>
      </c>
      <c r="H48" s="11">
        <f aca="true" t="shared" si="2" ref="H48:H53">D48*G48</f>
        <v>24.75</v>
      </c>
    </row>
    <row r="49" spans="3:8" ht="12.75">
      <c r="C49" s="15" t="s">
        <v>73</v>
      </c>
      <c r="D49" s="11">
        <v>2.05</v>
      </c>
      <c r="E49" s="4"/>
      <c r="F49" s="4"/>
      <c r="G49" s="22">
        <v>6</v>
      </c>
      <c r="H49" s="11">
        <f t="shared" si="2"/>
        <v>12.299999999999999</v>
      </c>
    </row>
    <row r="50" spans="3:8" ht="12.75">
      <c r="C50" s="15" t="s">
        <v>32</v>
      </c>
      <c r="D50" s="11">
        <v>2.3</v>
      </c>
      <c r="E50" s="4"/>
      <c r="F50" s="4"/>
      <c r="G50" s="22">
        <v>3</v>
      </c>
      <c r="H50" s="11">
        <f t="shared" si="2"/>
        <v>6.8999999999999995</v>
      </c>
    </row>
    <row r="51" spans="3:8" ht="12.75">
      <c r="C51" s="15" t="s">
        <v>33</v>
      </c>
      <c r="D51" s="11">
        <v>2.05</v>
      </c>
      <c r="E51" s="4"/>
      <c r="F51" s="4"/>
      <c r="G51" s="22">
        <v>21</v>
      </c>
      <c r="H51" s="11">
        <f t="shared" si="2"/>
        <v>43.05</v>
      </c>
    </row>
    <row r="52" spans="3:8" ht="12.75">
      <c r="C52" s="15" t="s">
        <v>34</v>
      </c>
      <c r="D52" s="11">
        <v>2.3</v>
      </c>
      <c r="E52" s="4"/>
      <c r="F52" s="4"/>
      <c r="G52" s="22">
        <v>5</v>
      </c>
      <c r="H52" s="11">
        <f t="shared" si="2"/>
        <v>11.5</v>
      </c>
    </row>
    <row r="53" spans="3:8" ht="12.75">
      <c r="C53" s="15" t="s">
        <v>35</v>
      </c>
      <c r="D53" s="11">
        <v>5.5</v>
      </c>
      <c r="E53" s="4"/>
      <c r="F53" s="4"/>
      <c r="G53" s="22">
        <v>1</v>
      </c>
      <c r="H53" s="1">
        <f t="shared" si="2"/>
        <v>5.5</v>
      </c>
    </row>
    <row r="54" spans="3:8" ht="12.75">
      <c r="C54" s="7"/>
      <c r="D54" s="1"/>
      <c r="E54" s="4"/>
      <c r="F54" s="4"/>
      <c r="G54" s="4"/>
      <c r="H54" s="1"/>
    </row>
    <row r="55" spans="3:8" ht="12.75">
      <c r="C55" s="15" t="s">
        <v>17</v>
      </c>
      <c r="D55" s="1"/>
      <c r="E55" s="4"/>
      <c r="F55" s="4"/>
      <c r="G55" s="4"/>
      <c r="H55" s="13">
        <f>H45+H46+H47+H48+H49+H50+H51+H52+H53</f>
        <v>178.8</v>
      </c>
    </row>
    <row r="56" spans="3:8" ht="12.75">
      <c r="C56" s="15" t="s">
        <v>65</v>
      </c>
      <c r="D56" s="1"/>
      <c r="E56" s="4" t="s">
        <v>1</v>
      </c>
      <c r="F56" s="19" t="s">
        <v>0</v>
      </c>
      <c r="G56" s="21">
        <v>0.35</v>
      </c>
      <c r="H56" s="11">
        <f>H55*G56</f>
        <v>62.58</v>
      </c>
    </row>
    <row r="57" spans="3:8" ht="12.75">
      <c r="C57" s="24" t="s">
        <v>69</v>
      </c>
      <c r="D57" s="1">
        <v>0.25</v>
      </c>
      <c r="E57" s="4"/>
      <c r="F57" s="19"/>
      <c r="G57" s="20">
        <v>20</v>
      </c>
      <c r="H57" s="11">
        <f>D57*G57</f>
        <v>5</v>
      </c>
    </row>
    <row r="58" spans="3:8" ht="12.75">
      <c r="C58" s="15" t="s">
        <v>18</v>
      </c>
      <c r="D58" s="4"/>
      <c r="E58" s="4"/>
      <c r="F58" s="19"/>
      <c r="G58" s="4"/>
      <c r="H58" s="13">
        <f>H55-H56+H57</f>
        <v>121.22000000000001</v>
      </c>
    </row>
    <row r="59" spans="3:8" ht="12.75">
      <c r="C59" s="15" t="s">
        <v>67</v>
      </c>
      <c r="D59" s="4"/>
      <c r="E59" s="4"/>
      <c r="F59" s="19"/>
      <c r="G59" s="14">
        <v>0.2</v>
      </c>
      <c r="H59" s="11">
        <f>H58*G59</f>
        <v>24.244000000000003</v>
      </c>
    </row>
    <row r="60" spans="3:8" ht="12.75">
      <c r="C60" s="15" t="s">
        <v>19</v>
      </c>
      <c r="D60" s="4"/>
      <c r="E60" s="4"/>
      <c r="F60" s="19"/>
      <c r="G60" s="4"/>
      <c r="H60" s="13">
        <f>H58+H59</f>
        <v>145.46400000000003</v>
      </c>
    </row>
    <row r="61" spans="3:8" ht="12.75">
      <c r="C61" s="7"/>
      <c r="D61" s="7"/>
      <c r="E61" s="7"/>
      <c r="F61" s="7"/>
      <c r="G61" s="7"/>
      <c r="H61" s="7"/>
    </row>
    <row r="62" spans="7:8" ht="12.75">
      <c r="G62" s="7"/>
      <c r="H62" s="7"/>
    </row>
    <row r="63" spans="3:8" ht="12.75">
      <c r="C63" s="6" t="s">
        <v>4</v>
      </c>
      <c r="D63" s="7"/>
      <c r="E63" s="7"/>
      <c r="F63" s="7"/>
      <c r="G63" s="7"/>
      <c r="H63" s="7"/>
    </row>
    <row r="64" spans="3:8" ht="12.75">
      <c r="C64" s="6" t="s">
        <v>63</v>
      </c>
      <c r="D64" s="3" t="s">
        <v>6</v>
      </c>
      <c r="E64" s="4"/>
      <c r="F64" s="4"/>
      <c r="G64" s="4" t="s">
        <v>7</v>
      </c>
      <c r="H64" s="3" t="s">
        <v>8</v>
      </c>
    </row>
    <row r="65" spans="3:8" ht="12.75">
      <c r="C65" s="15" t="s">
        <v>28</v>
      </c>
      <c r="D65" s="11">
        <v>2.7</v>
      </c>
      <c r="E65" s="4"/>
      <c r="F65" s="4"/>
      <c r="G65" s="22">
        <v>9</v>
      </c>
      <c r="H65" s="11">
        <f aca="true" t="shared" si="3" ref="H65:H72">D65*G65</f>
        <v>24.3</v>
      </c>
    </row>
    <row r="66" spans="3:8" ht="12.75">
      <c r="C66" s="15" t="s">
        <v>29</v>
      </c>
      <c r="D66" s="11">
        <v>3.55</v>
      </c>
      <c r="E66" s="4"/>
      <c r="F66" s="4"/>
      <c r="G66" s="22">
        <v>1</v>
      </c>
      <c r="H66" s="11">
        <f t="shared" si="3"/>
        <v>3.55</v>
      </c>
    </row>
    <row r="67" spans="3:8" ht="12.75">
      <c r="C67" s="15" t="s">
        <v>36</v>
      </c>
      <c r="D67" s="11">
        <v>10.3</v>
      </c>
      <c r="E67" s="4"/>
      <c r="F67" s="4"/>
      <c r="G67" s="22">
        <v>1</v>
      </c>
      <c r="H67" s="11">
        <f t="shared" si="3"/>
        <v>10.3</v>
      </c>
    </row>
    <row r="68" spans="3:8" ht="12.75">
      <c r="C68" s="15" t="s">
        <v>31</v>
      </c>
      <c r="D68" s="11">
        <v>1.65</v>
      </c>
      <c r="E68" s="4"/>
      <c r="F68" s="4"/>
      <c r="G68" s="22">
        <v>9</v>
      </c>
      <c r="H68" s="11">
        <f t="shared" si="3"/>
        <v>14.85</v>
      </c>
    </row>
    <row r="69" spans="3:8" ht="12.75">
      <c r="C69" s="15" t="s">
        <v>73</v>
      </c>
      <c r="D69" s="11">
        <v>2.05</v>
      </c>
      <c r="E69" s="4"/>
      <c r="F69" s="4"/>
      <c r="G69" s="22">
        <v>1</v>
      </c>
      <c r="H69" s="11">
        <f t="shared" si="3"/>
        <v>2.05</v>
      </c>
    </row>
    <row r="70" spans="3:8" ht="12.75">
      <c r="C70" s="15" t="s">
        <v>32</v>
      </c>
      <c r="D70" s="11">
        <v>2.3</v>
      </c>
      <c r="E70" s="4"/>
      <c r="F70" s="4"/>
      <c r="G70" s="22">
        <v>1</v>
      </c>
      <c r="H70" s="11">
        <f t="shared" si="3"/>
        <v>2.3</v>
      </c>
    </row>
    <row r="71" spans="3:8" ht="12.75">
      <c r="C71" s="15" t="s">
        <v>33</v>
      </c>
      <c r="D71" s="11">
        <v>2.05</v>
      </c>
      <c r="E71" s="4"/>
      <c r="F71" s="4"/>
      <c r="G71" s="22">
        <v>10</v>
      </c>
      <c r="H71" s="11">
        <f t="shared" si="3"/>
        <v>20.5</v>
      </c>
    </row>
    <row r="72" spans="3:8" ht="12.75">
      <c r="C72" s="15" t="s">
        <v>34</v>
      </c>
      <c r="D72" s="11">
        <v>2.3</v>
      </c>
      <c r="E72" s="4"/>
      <c r="F72" s="4"/>
      <c r="G72" s="22">
        <v>5</v>
      </c>
      <c r="H72" s="11">
        <f t="shared" si="3"/>
        <v>11.5</v>
      </c>
    </row>
    <row r="73" spans="3:8" ht="12.75">
      <c r="C73" s="6" t="s">
        <v>63</v>
      </c>
      <c r="D73" s="25" t="s">
        <v>71</v>
      </c>
      <c r="E73" s="4"/>
      <c r="F73" s="4"/>
      <c r="G73" s="4" t="s">
        <v>7</v>
      </c>
      <c r="H73" s="3" t="s">
        <v>8</v>
      </c>
    </row>
    <row r="74" spans="3:8" ht="12.75">
      <c r="C74" s="15" t="s">
        <v>35</v>
      </c>
      <c r="D74" s="11">
        <v>5.5</v>
      </c>
      <c r="E74" s="4"/>
      <c r="F74" s="4"/>
      <c r="G74" s="22">
        <v>1</v>
      </c>
      <c r="H74" s="1">
        <f>D74*G74</f>
        <v>5.5</v>
      </c>
    </row>
    <row r="75" spans="7:8" ht="12.75">
      <c r="G75" s="7"/>
      <c r="H75" s="7"/>
    </row>
    <row r="76" spans="3:8" ht="12.75">
      <c r="C76" s="15" t="s">
        <v>17</v>
      </c>
      <c r="D76" s="1"/>
      <c r="E76" s="4"/>
      <c r="F76" s="4"/>
      <c r="G76" s="16"/>
      <c r="H76" s="13">
        <f>H65+H66+H67+H68+H69+H70+H71+H72+H74</f>
        <v>94.85</v>
      </c>
    </row>
    <row r="77" spans="3:8" ht="12.75">
      <c r="C77" s="15" t="s">
        <v>68</v>
      </c>
      <c r="D77" s="1"/>
      <c r="E77" s="4" t="s">
        <v>1</v>
      </c>
      <c r="F77" s="19" t="s">
        <v>0</v>
      </c>
      <c r="G77" s="21">
        <v>0.25</v>
      </c>
      <c r="H77" s="11">
        <f>H76*G77</f>
        <v>23.7125</v>
      </c>
    </row>
    <row r="78" spans="3:8" ht="12.75">
      <c r="C78" s="24" t="s">
        <v>69</v>
      </c>
      <c r="D78" s="1">
        <v>0.25</v>
      </c>
      <c r="E78" s="4"/>
      <c r="F78" s="19"/>
      <c r="G78" s="22">
        <v>20</v>
      </c>
      <c r="H78" s="11">
        <f>D78*G78</f>
        <v>5</v>
      </c>
    </row>
    <row r="79" spans="3:8" ht="12.75">
      <c r="C79" s="15" t="s">
        <v>18</v>
      </c>
      <c r="D79" s="4"/>
      <c r="E79" s="4"/>
      <c r="F79" s="19"/>
      <c r="G79" s="16"/>
      <c r="H79" s="13">
        <f>H76-H77+H78</f>
        <v>76.13749999999999</v>
      </c>
    </row>
    <row r="80" spans="3:8" ht="12.75">
      <c r="C80" s="15" t="s">
        <v>67</v>
      </c>
      <c r="D80" s="4"/>
      <c r="E80" s="4"/>
      <c r="F80" s="19"/>
      <c r="G80" s="14">
        <v>0.2</v>
      </c>
      <c r="H80" s="11">
        <f>H79*G80</f>
        <v>15.2275</v>
      </c>
    </row>
    <row r="81" spans="3:8" ht="12.75">
      <c r="C81" s="15" t="s">
        <v>19</v>
      </c>
      <c r="D81" s="4"/>
      <c r="E81" s="4"/>
      <c r="F81" s="19"/>
      <c r="G81" s="14"/>
      <c r="H81" s="13">
        <f>H79+H80</f>
        <v>91.36499999999998</v>
      </c>
    </row>
    <row r="82" spans="7:8" ht="12.75">
      <c r="G82" s="7"/>
      <c r="H82" s="7"/>
    </row>
    <row r="83" spans="7:8" ht="12.75">
      <c r="G83" s="7"/>
      <c r="H83" s="7"/>
    </row>
    <row r="84" spans="3:8" ht="12.75">
      <c r="C84" s="6" t="s">
        <v>37</v>
      </c>
      <c r="D84" s="4"/>
      <c r="E84" s="4"/>
      <c r="F84" s="4"/>
      <c r="G84" s="4"/>
      <c r="H84" s="4"/>
    </row>
    <row r="85" spans="3:8" ht="12.75">
      <c r="C85" s="6" t="s">
        <v>63</v>
      </c>
      <c r="D85" s="25" t="s">
        <v>71</v>
      </c>
      <c r="E85" s="4"/>
      <c r="F85" s="4"/>
      <c r="G85" s="4" t="s">
        <v>7</v>
      </c>
      <c r="H85" s="3" t="s">
        <v>8</v>
      </c>
    </row>
    <row r="86" spans="3:8" ht="12.75">
      <c r="C86" s="15" t="s">
        <v>28</v>
      </c>
      <c r="D86" s="11">
        <v>2.7</v>
      </c>
      <c r="E86" s="4"/>
      <c r="F86" s="4"/>
      <c r="G86" s="22">
        <v>15</v>
      </c>
      <c r="H86" s="11">
        <f aca="true" t="shared" si="4" ref="H86:H94">D86*G86</f>
        <v>40.5</v>
      </c>
    </row>
    <row r="87" spans="3:8" ht="12.75">
      <c r="C87" s="15" t="s">
        <v>29</v>
      </c>
      <c r="D87" s="11">
        <v>3.55</v>
      </c>
      <c r="E87" s="4"/>
      <c r="F87" s="4"/>
      <c r="G87" s="22">
        <v>10</v>
      </c>
      <c r="H87" s="11">
        <f t="shared" si="4"/>
        <v>35.5</v>
      </c>
    </row>
    <row r="88" spans="3:8" ht="12.75">
      <c r="C88" s="15" t="s">
        <v>30</v>
      </c>
      <c r="D88" s="11">
        <v>13</v>
      </c>
      <c r="E88" s="4"/>
      <c r="F88" s="4"/>
      <c r="G88" s="22">
        <v>1</v>
      </c>
      <c r="H88" s="11">
        <f t="shared" si="4"/>
        <v>13</v>
      </c>
    </row>
    <row r="89" spans="3:8" ht="12.75">
      <c r="C89" s="15" t="s">
        <v>31</v>
      </c>
      <c r="D89" s="11">
        <v>1.65</v>
      </c>
      <c r="E89" s="4"/>
      <c r="F89" s="4"/>
      <c r="G89" s="22">
        <v>15</v>
      </c>
      <c r="H89" s="11">
        <f t="shared" si="4"/>
        <v>24.75</v>
      </c>
    </row>
    <row r="90" spans="3:8" ht="12.75">
      <c r="C90" s="15" t="s">
        <v>73</v>
      </c>
      <c r="D90" s="11">
        <v>2.05</v>
      </c>
      <c r="E90" s="4"/>
      <c r="F90" s="4"/>
      <c r="G90" s="22">
        <v>10</v>
      </c>
      <c r="H90" s="11">
        <f t="shared" si="4"/>
        <v>20.5</v>
      </c>
    </row>
    <row r="91" spans="3:8" ht="12.75">
      <c r="C91" s="15" t="s">
        <v>32</v>
      </c>
      <c r="D91" s="11">
        <v>2.3</v>
      </c>
      <c r="E91" s="4"/>
      <c r="F91" s="4"/>
      <c r="G91" s="22">
        <v>3</v>
      </c>
      <c r="H91" s="11">
        <f t="shared" si="4"/>
        <v>6.8999999999999995</v>
      </c>
    </row>
    <row r="92" spans="3:8" ht="12.75">
      <c r="C92" s="15" t="s">
        <v>33</v>
      </c>
      <c r="D92" s="11">
        <v>2.05</v>
      </c>
      <c r="E92" s="4"/>
      <c r="F92" s="4"/>
      <c r="G92" s="22">
        <v>25</v>
      </c>
      <c r="H92" s="11">
        <f t="shared" si="4"/>
        <v>51.24999999999999</v>
      </c>
    </row>
    <row r="93" spans="3:8" ht="12.75">
      <c r="C93" s="15" t="s">
        <v>34</v>
      </c>
      <c r="D93" s="11">
        <v>2.3</v>
      </c>
      <c r="E93" s="4"/>
      <c r="F93" s="4"/>
      <c r="G93" s="22">
        <v>10</v>
      </c>
      <c r="H93" s="11">
        <f t="shared" si="4"/>
        <v>23</v>
      </c>
    </row>
    <row r="94" spans="3:8" ht="12.75">
      <c r="C94" s="15" t="s">
        <v>35</v>
      </c>
      <c r="D94" s="11">
        <v>5.5</v>
      </c>
      <c r="E94" s="4"/>
      <c r="F94" s="4"/>
      <c r="G94" s="22">
        <v>1</v>
      </c>
      <c r="H94" s="11">
        <f t="shared" si="4"/>
        <v>5.5</v>
      </c>
    </row>
    <row r="95" spans="3:8" ht="12.75">
      <c r="C95" s="7"/>
      <c r="D95" s="4"/>
      <c r="E95" s="4"/>
      <c r="F95" s="4"/>
      <c r="G95" s="4"/>
      <c r="H95" s="1"/>
    </row>
    <row r="96" spans="3:8" ht="12.75">
      <c r="C96" s="15" t="s">
        <v>17</v>
      </c>
      <c r="D96" s="1"/>
      <c r="E96" s="4"/>
      <c r="F96" s="4"/>
      <c r="G96" s="4"/>
      <c r="H96" s="13">
        <f>H86+H87+H88+H89+H90+H91+H92+H93+H94</f>
        <v>220.9</v>
      </c>
    </row>
    <row r="97" spans="3:8" ht="12.75">
      <c r="C97" s="15" t="s">
        <v>65</v>
      </c>
      <c r="D97" s="1"/>
      <c r="E97" s="4" t="s">
        <v>1</v>
      </c>
      <c r="F97" s="19" t="s">
        <v>0</v>
      </c>
      <c r="G97" s="21">
        <v>0.25</v>
      </c>
      <c r="H97" s="11">
        <f>H96*G97</f>
        <v>55.225</v>
      </c>
    </row>
    <row r="98" spans="3:8" ht="12.75">
      <c r="C98" s="24" t="s">
        <v>70</v>
      </c>
      <c r="D98" s="1">
        <v>0.25</v>
      </c>
      <c r="E98" s="4"/>
      <c r="F98" s="19"/>
      <c r="G98" s="22">
        <v>20</v>
      </c>
      <c r="H98" s="11">
        <f>D98*G98</f>
        <v>5</v>
      </c>
    </row>
    <row r="99" spans="3:8" ht="12.75">
      <c r="C99" s="15" t="s">
        <v>18</v>
      </c>
      <c r="D99" s="4"/>
      <c r="E99" s="4"/>
      <c r="F99" s="19"/>
      <c r="G99" s="4"/>
      <c r="H99" s="13">
        <f>H96-H97+H98</f>
        <v>170.675</v>
      </c>
    </row>
    <row r="100" spans="3:8" ht="12.75">
      <c r="C100" s="15" t="s">
        <v>66</v>
      </c>
      <c r="D100" s="4"/>
      <c r="E100" s="4"/>
      <c r="F100" s="19"/>
      <c r="G100" s="14">
        <v>0.2</v>
      </c>
      <c r="H100" s="11">
        <f>H99*G100</f>
        <v>34.135000000000005</v>
      </c>
    </row>
    <row r="101" spans="3:8" ht="12.75">
      <c r="C101" s="15" t="s">
        <v>19</v>
      </c>
      <c r="D101" s="4"/>
      <c r="E101" s="4"/>
      <c r="F101" s="19"/>
      <c r="G101" s="4"/>
      <c r="H101" s="13">
        <f>H99+H100</f>
        <v>204.81</v>
      </c>
    </row>
    <row r="102" spans="7:8" ht="12.75">
      <c r="G102" s="7"/>
      <c r="H102" s="7"/>
    </row>
    <row r="103" spans="7:8" ht="12.75">
      <c r="G103" s="7"/>
      <c r="H103" s="7"/>
    </row>
    <row r="104" spans="3:8" ht="12.75">
      <c r="C104" s="6" t="s">
        <v>13</v>
      </c>
      <c r="D104" s="4"/>
      <c r="E104" s="4"/>
      <c r="F104" s="4"/>
      <c r="G104" s="4"/>
      <c r="H104" s="4"/>
    </row>
    <row r="105" spans="3:8" ht="12.75">
      <c r="C105" s="6" t="s">
        <v>63</v>
      </c>
      <c r="D105" s="25" t="s">
        <v>71</v>
      </c>
      <c r="E105" s="4"/>
      <c r="F105" s="4"/>
      <c r="G105" s="4" t="s">
        <v>7</v>
      </c>
      <c r="H105" s="3" t="s">
        <v>8</v>
      </c>
    </row>
    <row r="106" spans="3:8" ht="12.75">
      <c r="C106" s="15" t="s">
        <v>28</v>
      </c>
      <c r="D106" s="11">
        <v>2.7</v>
      </c>
      <c r="E106" s="4"/>
      <c r="F106" s="4"/>
      <c r="G106" s="22">
        <v>3</v>
      </c>
      <c r="H106" s="11">
        <f>D106*G106</f>
        <v>8.100000000000001</v>
      </c>
    </row>
    <row r="107" spans="3:8" ht="12.75">
      <c r="C107" s="15" t="s">
        <v>42</v>
      </c>
      <c r="D107" s="11">
        <v>10.65</v>
      </c>
      <c r="E107" s="4"/>
      <c r="F107" s="4"/>
      <c r="G107" s="22">
        <v>1</v>
      </c>
      <c r="H107" s="1">
        <f>D107*G107</f>
        <v>10.65</v>
      </c>
    </row>
    <row r="108" spans="3:8" ht="12.75">
      <c r="C108" s="15" t="s">
        <v>38</v>
      </c>
      <c r="D108" s="11">
        <v>10.65</v>
      </c>
      <c r="E108" s="4"/>
      <c r="F108" s="4"/>
      <c r="G108" s="22">
        <v>1</v>
      </c>
      <c r="H108" s="1">
        <f>D108*G108</f>
        <v>10.65</v>
      </c>
    </row>
    <row r="109" spans="3:8" ht="12.75">
      <c r="C109" s="6" t="s">
        <v>63</v>
      </c>
      <c r="D109" s="25" t="s">
        <v>71</v>
      </c>
      <c r="E109" s="4"/>
      <c r="F109" s="4"/>
      <c r="G109" s="4" t="s">
        <v>7</v>
      </c>
      <c r="H109" s="3" t="s">
        <v>8</v>
      </c>
    </row>
    <row r="110" spans="3:8" ht="12.75">
      <c r="C110" s="15" t="s">
        <v>31</v>
      </c>
      <c r="D110" s="11">
        <v>1.65</v>
      </c>
      <c r="E110" s="4"/>
      <c r="F110" s="4"/>
      <c r="G110" s="22">
        <v>3</v>
      </c>
      <c r="H110" s="11">
        <f>D110*G110</f>
        <v>4.949999999999999</v>
      </c>
    </row>
    <row r="111" spans="3:8" ht="12.75">
      <c r="C111" s="15" t="s">
        <v>39</v>
      </c>
      <c r="D111" s="11">
        <v>2.05</v>
      </c>
      <c r="E111" s="4"/>
      <c r="F111" s="4"/>
      <c r="G111" s="22">
        <v>3</v>
      </c>
      <c r="H111" s="11">
        <f>D111*G111</f>
        <v>6.1499999999999995</v>
      </c>
    </row>
    <row r="112" spans="3:8" ht="12.75">
      <c r="C112" s="15" t="s">
        <v>40</v>
      </c>
      <c r="D112" s="11">
        <v>2.3</v>
      </c>
      <c r="E112" s="4"/>
      <c r="F112" s="4"/>
      <c r="G112" s="22">
        <v>2</v>
      </c>
      <c r="H112" s="11">
        <f>D112*G112</f>
        <v>4.6</v>
      </c>
    </row>
    <row r="113" spans="3:8" ht="12.75">
      <c r="C113" s="15" t="s">
        <v>41</v>
      </c>
      <c r="D113" s="11">
        <v>5.5</v>
      </c>
      <c r="E113" s="4"/>
      <c r="F113" s="4"/>
      <c r="G113" s="22">
        <v>1</v>
      </c>
      <c r="H113" s="11">
        <f>D113*G113</f>
        <v>5.5</v>
      </c>
    </row>
    <row r="114" spans="3:8" ht="12.75">
      <c r="C114" s="7"/>
      <c r="D114" s="1"/>
      <c r="E114" s="4"/>
      <c r="F114" s="4"/>
      <c r="G114" s="16"/>
      <c r="H114" s="1"/>
    </row>
    <row r="115" spans="3:8" ht="12.75">
      <c r="C115" s="15" t="s">
        <v>17</v>
      </c>
      <c r="D115" s="1"/>
      <c r="E115" s="4"/>
      <c r="F115" s="4"/>
      <c r="G115" s="16"/>
      <c r="H115" s="13">
        <f>H106+H107+H108+H110+H111+H112+H113</f>
        <v>50.599999999999994</v>
      </c>
    </row>
    <row r="116" spans="3:8" ht="12.75">
      <c r="C116" s="15" t="s">
        <v>65</v>
      </c>
      <c r="D116" s="1"/>
      <c r="E116" s="4" t="s">
        <v>1</v>
      </c>
      <c r="F116" s="19" t="s">
        <v>0</v>
      </c>
      <c r="G116" s="21">
        <v>0.1</v>
      </c>
      <c r="H116" s="11">
        <f>H115*G116</f>
        <v>5.06</v>
      </c>
    </row>
    <row r="117" spans="3:8" ht="12.75">
      <c r="C117" s="24" t="s">
        <v>70</v>
      </c>
      <c r="D117" s="1">
        <v>0.25</v>
      </c>
      <c r="E117" s="4"/>
      <c r="F117" s="19"/>
      <c r="G117" s="22">
        <v>20</v>
      </c>
      <c r="H117" s="11">
        <f>D117*G117</f>
        <v>5</v>
      </c>
    </row>
    <row r="118" spans="3:8" ht="12.75">
      <c r="C118" s="15" t="s">
        <v>18</v>
      </c>
      <c r="D118" s="4"/>
      <c r="E118" s="4"/>
      <c r="F118" s="19"/>
      <c r="G118" s="16"/>
      <c r="H118" s="13">
        <f>H115-H116+H117</f>
        <v>50.53999999999999</v>
      </c>
    </row>
    <row r="119" spans="3:8" ht="12.75">
      <c r="C119" s="15" t="s">
        <v>67</v>
      </c>
      <c r="D119" s="4"/>
      <c r="E119" s="4"/>
      <c r="F119" s="19"/>
      <c r="G119" s="14">
        <v>0.2</v>
      </c>
      <c r="H119" s="11">
        <f>H118*G119</f>
        <v>10.107999999999999</v>
      </c>
    </row>
    <row r="120" spans="3:8" ht="12.75">
      <c r="C120" s="15" t="s">
        <v>19</v>
      </c>
      <c r="D120" s="4"/>
      <c r="E120" s="4"/>
      <c r="F120" s="19"/>
      <c r="G120" s="14"/>
      <c r="H120" s="13">
        <f>H118+H119</f>
        <v>60.64799999999999</v>
      </c>
    </row>
    <row r="121" spans="7:8" ht="12.75">
      <c r="G121" s="7"/>
      <c r="H121" s="7"/>
    </row>
    <row r="122" spans="7:8" ht="12.75">
      <c r="G122" s="7"/>
      <c r="H122" s="7"/>
    </row>
    <row r="123" spans="3:8" ht="12.75">
      <c r="C123" s="6" t="s">
        <v>5</v>
      </c>
      <c r="D123" s="4"/>
      <c r="E123" s="4"/>
      <c r="F123" s="4"/>
      <c r="G123" s="4"/>
      <c r="H123" s="4"/>
    </row>
    <row r="124" spans="3:8" ht="12.75">
      <c r="C124" s="6" t="s">
        <v>63</v>
      </c>
      <c r="D124" s="25" t="s">
        <v>71</v>
      </c>
      <c r="E124" s="4"/>
      <c r="F124" s="4"/>
      <c r="G124" s="4" t="s">
        <v>7</v>
      </c>
      <c r="H124" s="3" t="s">
        <v>8</v>
      </c>
    </row>
    <row r="125" spans="3:8" ht="12.75">
      <c r="C125" s="15" t="s">
        <v>28</v>
      </c>
      <c r="D125" s="11">
        <v>2.7</v>
      </c>
      <c r="E125" s="4"/>
      <c r="F125" s="4"/>
      <c r="G125" s="22">
        <v>10</v>
      </c>
      <c r="H125" s="11">
        <f aca="true" t="shared" si="5" ref="H125:H135">D125*G125</f>
        <v>27</v>
      </c>
    </row>
    <row r="126" spans="3:8" ht="12.75">
      <c r="C126" s="15" t="s">
        <v>72</v>
      </c>
      <c r="D126" s="11">
        <v>4.3</v>
      </c>
      <c r="E126" s="4"/>
      <c r="F126" s="4"/>
      <c r="G126" s="22">
        <v>1</v>
      </c>
      <c r="H126" s="1">
        <f t="shared" si="5"/>
        <v>4.3</v>
      </c>
    </row>
    <row r="127" spans="3:8" ht="12.75">
      <c r="C127" s="15" t="s">
        <v>36</v>
      </c>
      <c r="D127" s="11">
        <v>4.3</v>
      </c>
      <c r="E127" s="4"/>
      <c r="F127" s="4"/>
      <c r="G127" s="22">
        <v>1</v>
      </c>
      <c r="H127" s="11">
        <f t="shared" si="5"/>
        <v>4.3</v>
      </c>
    </row>
    <row r="128" spans="3:8" ht="12.75">
      <c r="C128" s="15" t="s">
        <v>31</v>
      </c>
      <c r="D128" s="11">
        <v>1.65</v>
      </c>
      <c r="E128" s="4"/>
      <c r="F128" s="4"/>
      <c r="G128" s="22">
        <v>10</v>
      </c>
      <c r="H128" s="11">
        <f t="shared" si="5"/>
        <v>16.5</v>
      </c>
    </row>
    <row r="129" spans="3:8" ht="12.75">
      <c r="C129" s="15" t="s">
        <v>39</v>
      </c>
      <c r="D129" s="11">
        <v>2.05</v>
      </c>
      <c r="E129" s="4"/>
      <c r="F129" s="4"/>
      <c r="G129" s="22">
        <v>10</v>
      </c>
      <c r="H129" s="11">
        <f t="shared" si="5"/>
        <v>20.5</v>
      </c>
    </row>
    <row r="130" spans="3:8" ht="12.75">
      <c r="C130" s="15" t="s">
        <v>40</v>
      </c>
      <c r="D130" s="11">
        <v>2.3</v>
      </c>
      <c r="E130" s="4"/>
      <c r="F130" s="4"/>
      <c r="G130" s="22">
        <v>10</v>
      </c>
      <c r="H130" s="11">
        <f t="shared" si="5"/>
        <v>23</v>
      </c>
    </row>
    <row r="131" spans="3:8" ht="12.75">
      <c r="C131" s="17" t="s">
        <v>43</v>
      </c>
      <c r="D131" s="1">
        <v>6.1</v>
      </c>
      <c r="E131" s="4"/>
      <c r="F131" s="4"/>
      <c r="G131" s="22">
        <v>4</v>
      </c>
      <c r="H131" s="1">
        <f t="shared" si="5"/>
        <v>24.4</v>
      </c>
    </row>
    <row r="132" spans="3:8" ht="12.75">
      <c r="C132" s="17" t="s">
        <v>44</v>
      </c>
      <c r="D132" s="11">
        <v>8.4</v>
      </c>
      <c r="E132" s="4"/>
      <c r="F132" s="4"/>
      <c r="G132" s="22">
        <v>4</v>
      </c>
      <c r="H132" s="11">
        <f t="shared" si="5"/>
        <v>33.6</v>
      </c>
    </row>
    <row r="133" spans="3:8" ht="12.75">
      <c r="C133" s="17" t="s">
        <v>45</v>
      </c>
      <c r="D133" s="11">
        <v>7.6</v>
      </c>
      <c r="E133" s="4"/>
      <c r="F133" s="4"/>
      <c r="G133" s="22">
        <v>1</v>
      </c>
      <c r="H133" s="11">
        <f t="shared" si="5"/>
        <v>7.6</v>
      </c>
    </row>
    <row r="134" spans="3:8" ht="12.75">
      <c r="C134" s="17" t="s">
        <v>46</v>
      </c>
      <c r="D134" s="11">
        <v>9.4</v>
      </c>
      <c r="E134" s="4"/>
      <c r="F134" s="4"/>
      <c r="G134" s="22">
        <v>1</v>
      </c>
      <c r="H134" s="11">
        <f t="shared" si="5"/>
        <v>9.4</v>
      </c>
    </row>
    <row r="135" spans="3:8" ht="12.75">
      <c r="C135" s="15" t="s">
        <v>47</v>
      </c>
      <c r="D135" s="11">
        <v>5.5</v>
      </c>
      <c r="E135" s="4"/>
      <c r="F135" s="4"/>
      <c r="G135" s="22">
        <v>11</v>
      </c>
      <c r="H135" s="11">
        <f t="shared" si="5"/>
        <v>60.5</v>
      </c>
    </row>
    <row r="136" spans="3:8" ht="12.75">
      <c r="C136" s="12"/>
      <c r="D136" s="11"/>
      <c r="E136" s="4"/>
      <c r="F136" s="4"/>
      <c r="G136" s="4"/>
      <c r="H136" s="11"/>
    </row>
    <row r="137" spans="3:8" ht="12.75">
      <c r="C137" s="15" t="s">
        <v>17</v>
      </c>
      <c r="D137" s="1"/>
      <c r="E137" s="4"/>
      <c r="F137" s="4"/>
      <c r="G137" s="4"/>
      <c r="H137" s="13">
        <f>H125+H126+H127+H128+H129+H130+H131+H132+H133+H134+H135</f>
        <v>231.1</v>
      </c>
    </row>
    <row r="138" spans="3:8" ht="12.75">
      <c r="C138" s="15" t="s">
        <v>65</v>
      </c>
      <c r="D138" s="1"/>
      <c r="E138" s="4" t="s">
        <v>1</v>
      </c>
      <c r="F138" s="19" t="s">
        <v>0</v>
      </c>
      <c r="G138" s="21">
        <v>0.25</v>
      </c>
      <c r="H138" s="11">
        <f>H137*G138</f>
        <v>57.775</v>
      </c>
    </row>
    <row r="139" spans="3:8" ht="12.75">
      <c r="C139" s="24" t="s">
        <v>69</v>
      </c>
      <c r="D139" s="1">
        <v>0.25</v>
      </c>
      <c r="E139" s="4"/>
      <c r="F139" s="19"/>
      <c r="G139" s="22">
        <v>20</v>
      </c>
      <c r="H139" s="11">
        <f>D139*G139</f>
        <v>5</v>
      </c>
    </row>
    <row r="140" spans="3:8" ht="12.75">
      <c r="C140" s="15" t="s">
        <v>18</v>
      </c>
      <c r="D140" s="4"/>
      <c r="E140" s="4"/>
      <c r="F140" s="19"/>
      <c r="G140" s="4"/>
      <c r="H140" s="13">
        <f>H137-H138+H139</f>
        <v>178.325</v>
      </c>
    </row>
    <row r="141" spans="3:8" ht="12.75">
      <c r="C141" s="15" t="s">
        <v>66</v>
      </c>
      <c r="D141" s="4"/>
      <c r="E141" s="4"/>
      <c r="F141" s="19"/>
      <c r="G141" s="14">
        <v>0.2</v>
      </c>
      <c r="H141" s="11">
        <f>H140*G141</f>
        <v>35.665</v>
      </c>
    </row>
    <row r="142" spans="3:8" ht="12.75">
      <c r="C142" s="15" t="s">
        <v>19</v>
      </c>
      <c r="D142" s="4"/>
      <c r="E142" s="4"/>
      <c r="F142" s="19"/>
      <c r="G142" s="4"/>
      <c r="H142" s="13">
        <f>H140+H141</f>
        <v>213.98999999999998</v>
      </c>
    </row>
    <row r="143" spans="7:8" ht="12.75">
      <c r="G143" s="7"/>
      <c r="H143" s="7"/>
    </row>
    <row r="144" spans="3:8" ht="12.75">
      <c r="C144" s="10"/>
      <c r="D144" s="11"/>
      <c r="E144" s="4"/>
      <c r="F144" s="4"/>
      <c r="G144" s="23"/>
      <c r="H144" s="11"/>
    </row>
    <row r="145" spans="3:8" ht="12.75">
      <c r="C145" s="6" t="s">
        <v>9</v>
      </c>
      <c r="D145" s="4"/>
      <c r="E145" s="4"/>
      <c r="F145" s="4"/>
      <c r="G145" s="4"/>
      <c r="H145" s="4"/>
    </row>
    <row r="146" spans="3:8" ht="12.75">
      <c r="C146" s="6" t="s">
        <v>63</v>
      </c>
      <c r="D146" s="25" t="s">
        <v>71</v>
      </c>
      <c r="E146" s="4"/>
      <c r="F146" s="4"/>
      <c r="G146" s="4" t="s">
        <v>7</v>
      </c>
      <c r="H146" s="3" t="s">
        <v>8</v>
      </c>
    </row>
    <row r="147" spans="3:8" ht="12.75">
      <c r="C147" s="24" t="s">
        <v>48</v>
      </c>
      <c r="D147" s="1">
        <v>6.1</v>
      </c>
      <c r="E147" s="4"/>
      <c r="F147" s="4"/>
      <c r="G147" s="22">
        <v>5</v>
      </c>
      <c r="H147" s="11">
        <f>D147*G147</f>
        <v>30.5</v>
      </c>
    </row>
    <row r="148" spans="3:8" ht="12.75">
      <c r="C148" s="24" t="s">
        <v>49</v>
      </c>
      <c r="D148" s="1">
        <v>6.8</v>
      </c>
      <c r="E148" s="4"/>
      <c r="F148" s="4"/>
      <c r="G148" s="22">
        <v>10</v>
      </c>
      <c r="H148" s="11">
        <f>D148*G148</f>
        <v>68</v>
      </c>
    </row>
    <row r="149" spans="3:8" ht="12.75">
      <c r="C149" s="24" t="s">
        <v>50</v>
      </c>
      <c r="D149" s="1">
        <v>7.65</v>
      </c>
      <c r="E149" s="4"/>
      <c r="F149" s="4"/>
      <c r="G149" s="22">
        <v>4</v>
      </c>
      <c r="H149" s="11">
        <f>D149*G149</f>
        <v>30.6</v>
      </c>
    </row>
    <row r="150" spans="3:8" ht="12.75">
      <c r="C150" s="24" t="s">
        <v>51</v>
      </c>
      <c r="D150" s="11">
        <v>6.85</v>
      </c>
      <c r="E150" s="4"/>
      <c r="F150" s="4"/>
      <c r="G150" s="22">
        <v>6</v>
      </c>
      <c r="H150" s="11">
        <f>D150*G150</f>
        <v>41.099999999999994</v>
      </c>
    </row>
    <row r="151" spans="3:8" ht="12.75">
      <c r="C151" s="7"/>
      <c r="D151" s="1"/>
      <c r="E151" s="4"/>
      <c r="F151" s="4"/>
      <c r="G151" s="16"/>
      <c r="H151" s="1"/>
    </row>
    <row r="152" spans="3:8" ht="12.75">
      <c r="C152" s="15" t="s">
        <v>17</v>
      </c>
      <c r="D152" s="1"/>
      <c r="E152" s="4"/>
      <c r="F152" s="4"/>
      <c r="G152" s="4"/>
      <c r="H152" s="13">
        <f>H147+H148+H149+H150</f>
        <v>170.2</v>
      </c>
    </row>
    <row r="153" spans="3:8" ht="12.75">
      <c r="C153" s="15" t="s">
        <v>65</v>
      </c>
      <c r="D153" s="1"/>
      <c r="E153" s="4" t="s">
        <v>1</v>
      </c>
      <c r="F153" s="19" t="s">
        <v>0</v>
      </c>
      <c r="G153" s="21">
        <v>0.15</v>
      </c>
      <c r="H153" s="11">
        <f>H152*G153</f>
        <v>25.529999999999998</v>
      </c>
    </row>
    <row r="154" spans="3:8" ht="12.75">
      <c r="C154" s="24" t="s">
        <v>69</v>
      </c>
      <c r="D154" s="1">
        <v>0.25</v>
      </c>
      <c r="E154" s="4"/>
      <c r="F154" s="19"/>
      <c r="G154" s="22">
        <v>20</v>
      </c>
      <c r="H154" s="11">
        <f>D154*G154</f>
        <v>5</v>
      </c>
    </row>
    <row r="155" spans="3:8" ht="12.75">
      <c r="C155" s="15" t="s">
        <v>18</v>
      </c>
      <c r="D155" s="4"/>
      <c r="E155" s="4"/>
      <c r="F155" s="19"/>
      <c r="G155" s="16"/>
      <c r="H155" s="13">
        <f>H152-H153+H154</f>
        <v>149.67</v>
      </c>
    </row>
    <row r="156" spans="3:8" ht="12.75">
      <c r="C156" s="15" t="s">
        <v>66</v>
      </c>
      <c r="D156" s="4"/>
      <c r="E156" s="4"/>
      <c r="F156" s="19"/>
      <c r="G156" s="14">
        <v>0.2</v>
      </c>
      <c r="H156" s="11">
        <f>H155*G156</f>
        <v>29.933999999999997</v>
      </c>
    </row>
    <row r="157" spans="3:8" ht="12.75">
      <c r="C157" s="15" t="s">
        <v>19</v>
      </c>
      <c r="D157" s="4"/>
      <c r="E157" s="4"/>
      <c r="F157" s="19"/>
      <c r="G157" s="14"/>
      <c r="H157" s="13">
        <f>H155+H156</f>
        <v>179.60399999999998</v>
      </c>
    </row>
    <row r="158" spans="3:8" ht="12.75">
      <c r="C158" s="7"/>
      <c r="D158" s="7"/>
      <c r="E158" s="7"/>
      <c r="F158" s="7"/>
      <c r="G158" s="7"/>
      <c r="H158" s="7"/>
    </row>
    <row r="159" spans="7:8" ht="12.75">
      <c r="G159" s="7"/>
      <c r="H159" s="7"/>
    </row>
    <row r="160" spans="3:8" ht="12.75">
      <c r="C160" s="6" t="s">
        <v>10</v>
      </c>
      <c r="D160" s="3"/>
      <c r="E160" s="4"/>
      <c r="F160" s="4"/>
      <c r="G160" s="4"/>
      <c r="H160" s="4"/>
    </row>
    <row r="161" spans="3:8" ht="12.75">
      <c r="C161" s="6" t="s">
        <v>63</v>
      </c>
      <c r="D161" s="25" t="s">
        <v>71</v>
      </c>
      <c r="E161" s="4"/>
      <c r="F161" s="4"/>
      <c r="G161" s="4" t="s">
        <v>7</v>
      </c>
      <c r="H161" s="3" t="s">
        <v>8</v>
      </c>
    </row>
    <row r="162" spans="3:8" ht="12.75">
      <c r="C162" s="24" t="s">
        <v>52</v>
      </c>
      <c r="D162" s="4"/>
      <c r="E162" s="4"/>
      <c r="F162" s="4"/>
      <c r="G162" s="4"/>
      <c r="H162" s="4"/>
    </row>
    <row r="163" spans="3:8" ht="12.75">
      <c r="C163" s="24" t="s">
        <v>53</v>
      </c>
      <c r="D163" s="11">
        <v>7.5</v>
      </c>
      <c r="E163" s="4"/>
      <c r="F163" s="4"/>
      <c r="G163" s="22">
        <v>2</v>
      </c>
      <c r="H163" s="11">
        <f aca="true" t="shared" si="6" ref="H163:H171">D163*G163</f>
        <v>15</v>
      </c>
    </row>
    <row r="164" spans="3:8" ht="12.75">
      <c r="C164" s="24" t="s">
        <v>54</v>
      </c>
      <c r="D164" s="11">
        <v>7.95</v>
      </c>
      <c r="E164" s="4"/>
      <c r="F164" s="4"/>
      <c r="G164" s="22">
        <v>4</v>
      </c>
      <c r="H164" s="11">
        <f t="shared" si="6"/>
        <v>31.8</v>
      </c>
    </row>
    <row r="165" spans="3:8" ht="12.75">
      <c r="C165" s="24" t="s">
        <v>55</v>
      </c>
      <c r="D165" s="1">
        <v>9.05</v>
      </c>
      <c r="E165" s="4"/>
      <c r="F165" s="4"/>
      <c r="G165" s="22">
        <v>5</v>
      </c>
      <c r="H165" s="11">
        <f t="shared" si="6"/>
        <v>45.25</v>
      </c>
    </row>
    <row r="166" spans="3:8" ht="12.75">
      <c r="C166" s="24" t="s">
        <v>56</v>
      </c>
      <c r="D166" s="11">
        <v>8.15</v>
      </c>
      <c r="E166" s="4"/>
      <c r="F166" s="4"/>
      <c r="G166" s="22">
        <v>1</v>
      </c>
      <c r="H166" s="11">
        <f t="shared" si="6"/>
        <v>8.15</v>
      </c>
    </row>
    <row r="167" spans="3:8" ht="12.75">
      <c r="C167" s="24" t="s">
        <v>57</v>
      </c>
      <c r="D167" s="11">
        <v>15.15</v>
      </c>
      <c r="E167" s="4"/>
      <c r="F167" s="4"/>
      <c r="G167" s="22">
        <v>7</v>
      </c>
      <c r="H167" s="11">
        <f t="shared" si="6"/>
        <v>106.05</v>
      </c>
    </row>
    <row r="168" spans="3:8" ht="12.75">
      <c r="C168" s="24" t="s">
        <v>58</v>
      </c>
      <c r="D168" s="11">
        <v>11.15</v>
      </c>
      <c r="E168" s="4"/>
      <c r="F168" s="4"/>
      <c r="G168" s="22">
        <v>4</v>
      </c>
      <c r="H168" s="11">
        <f t="shared" si="6"/>
        <v>44.6</v>
      </c>
    </row>
    <row r="169" spans="3:8" ht="12.75">
      <c r="C169" s="24" t="s">
        <v>59</v>
      </c>
      <c r="D169" s="11">
        <v>5.25</v>
      </c>
      <c r="E169" s="4"/>
      <c r="F169" s="4"/>
      <c r="G169" s="22">
        <v>3</v>
      </c>
      <c r="H169" s="11">
        <f t="shared" si="6"/>
        <v>15.75</v>
      </c>
    </row>
    <row r="170" spans="3:8" ht="12.75">
      <c r="C170" s="24" t="s">
        <v>60</v>
      </c>
      <c r="D170" s="11">
        <v>6.25</v>
      </c>
      <c r="E170" s="4"/>
      <c r="F170" s="4"/>
      <c r="G170" s="22">
        <v>2</v>
      </c>
      <c r="H170" s="11">
        <f t="shared" si="6"/>
        <v>12.5</v>
      </c>
    </row>
    <row r="171" spans="3:8" ht="12.75">
      <c r="C171" s="24" t="s">
        <v>61</v>
      </c>
      <c r="D171" s="11">
        <v>18.55</v>
      </c>
      <c r="E171" s="4"/>
      <c r="F171" s="4"/>
      <c r="G171" s="22">
        <v>2</v>
      </c>
      <c r="H171" s="11">
        <f t="shared" si="6"/>
        <v>37.1</v>
      </c>
    </row>
    <row r="172" spans="3:8" ht="12.75">
      <c r="C172" s="10"/>
      <c r="D172" s="11"/>
      <c r="E172" s="4"/>
      <c r="F172" s="4"/>
      <c r="G172" s="16"/>
      <c r="H172" s="11"/>
    </row>
    <row r="173" spans="3:8" ht="12.75">
      <c r="C173" s="15" t="s">
        <v>17</v>
      </c>
      <c r="D173" s="1"/>
      <c r="E173" s="4"/>
      <c r="F173" s="4"/>
      <c r="G173" s="4"/>
      <c r="H173" s="13">
        <f>H163+H164+H165+H166+H167+H168+H169+H170+H171</f>
        <v>316.20000000000005</v>
      </c>
    </row>
    <row r="174" spans="3:8" ht="12.75">
      <c r="C174" s="15" t="s">
        <v>65</v>
      </c>
      <c r="D174" s="1"/>
      <c r="E174" s="4" t="s">
        <v>1</v>
      </c>
      <c r="F174" s="19" t="s">
        <v>0</v>
      </c>
      <c r="G174" s="21">
        <v>0.15</v>
      </c>
      <c r="H174" s="11">
        <f>H173*G174</f>
        <v>47.43000000000001</v>
      </c>
    </row>
    <row r="175" spans="3:8" ht="12.75">
      <c r="C175" s="24" t="s">
        <v>69</v>
      </c>
      <c r="D175" s="1">
        <v>0.25</v>
      </c>
      <c r="E175" s="4"/>
      <c r="F175" s="19"/>
      <c r="G175" s="22"/>
      <c r="H175" s="11">
        <f>D175*G175</f>
        <v>0</v>
      </c>
    </row>
    <row r="176" spans="3:8" ht="12.75">
      <c r="C176" s="15" t="s">
        <v>18</v>
      </c>
      <c r="D176" s="4"/>
      <c r="E176" s="4"/>
      <c r="F176" s="19"/>
      <c r="G176" s="16"/>
      <c r="H176" s="13">
        <f>H173-H174+H175</f>
        <v>268.77000000000004</v>
      </c>
    </row>
    <row r="177" spans="3:8" ht="12.75">
      <c r="C177" s="15" t="s">
        <v>66</v>
      </c>
      <c r="D177" s="4"/>
      <c r="E177" s="4"/>
      <c r="F177" s="19"/>
      <c r="G177" s="14">
        <v>0.2</v>
      </c>
      <c r="H177" s="11">
        <f>H176*G177</f>
        <v>53.75400000000001</v>
      </c>
    </row>
    <row r="178" spans="3:8" ht="12.75">
      <c r="C178" s="15" t="s">
        <v>19</v>
      </c>
      <c r="D178" s="4"/>
      <c r="E178" s="4"/>
      <c r="F178" s="19"/>
      <c r="G178" s="14"/>
      <c r="H178" s="13">
        <f>H176+H177</f>
        <v>322.52400000000006</v>
      </c>
    </row>
    <row r="179" spans="3:8" ht="12.75">
      <c r="C179" s="15"/>
      <c r="D179" s="4"/>
      <c r="E179" s="4"/>
      <c r="F179" s="19"/>
      <c r="G179" s="14"/>
      <c r="H179" s="13"/>
    </row>
    <row r="180" spans="3:8" ht="12.75">
      <c r="C180" s="15"/>
      <c r="D180" s="4"/>
      <c r="E180" s="4"/>
      <c r="F180" s="19"/>
      <c r="G180" s="14"/>
      <c r="H180" s="13"/>
    </row>
    <row r="181" spans="3:8" ht="12.75">
      <c r="C181" s="15"/>
      <c r="D181" s="4"/>
      <c r="E181" s="4"/>
      <c r="F181" s="19"/>
      <c r="G181" s="14"/>
      <c r="H181" s="13"/>
    </row>
    <row r="182" spans="3:8" ht="12.75">
      <c r="C182" s="15"/>
      <c r="D182" s="4"/>
      <c r="E182" s="4"/>
      <c r="F182" s="19"/>
      <c r="G182" s="14"/>
      <c r="H182" s="13"/>
    </row>
    <row r="183" spans="3:8" ht="12.75">
      <c r="C183" s="15"/>
      <c r="D183" s="4"/>
      <c r="E183" s="4"/>
      <c r="F183" s="19"/>
      <c r="G183" s="14"/>
      <c r="H183" s="13"/>
    </row>
    <row r="184" spans="7:8" ht="12.75">
      <c r="G184" s="7"/>
      <c r="H184" s="7"/>
    </row>
    <row r="185" spans="3:8" ht="12.75" customHeight="1">
      <c r="C185" s="26" t="s">
        <v>14</v>
      </c>
      <c r="D185" s="27"/>
      <c r="E185" s="27"/>
      <c r="F185" s="27"/>
      <c r="G185" s="27"/>
      <c r="H185" s="27"/>
    </row>
    <row r="186" spans="3:8" ht="12.75">
      <c r="C186" s="27"/>
      <c r="D186" s="27"/>
      <c r="E186" s="27"/>
      <c r="F186" s="27"/>
      <c r="G186" s="27"/>
      <c r="H186" s="27"/>
    </row>
    <row r="187" spans="3:8" ht="12.75">
      <c r="C187" s="27"/>
      <c r="D187" s="27"/>
      <c r="E187" s="27"/>
      <c r="F187" s="27"/>
      <c r="G187" s="27"/>
      <c r="H187" s="27"/>
    </row>
    <row r="188" spans="3:8" ht="12.75">
      <c r="C188" s="27"/>
      <c r="D188" s="27"/>
      <c r="E188" s="27"/>
      <c r="F188" s="27"/>
      <c r="G188" s="27"/>
      <c r="H188" s="27"/>
    </row>
    <row r="189" spans="3:8" ht="12.75">
      <c r="C189" s="7"/>
      <c r="D189" s="4"/>
      <c r="E189" s="4"/>
      <c r="F189" s="4"/>
      <c r="G189" s="4"/>
      <c r="H189" s="4"/>
    </row>
    <row r="190" spans="3:8" ht="12.75" customHeight="1">
      <c r="C190" s="26" t="s">
        <v>15</v>
      </c>
      <c r="D190" s="26"/>
      <c r="E190" s="26"/>
      <c r="F190" s="26"/>
      <c r="G190" s="26"/>
      <c r="H190" s="26"/>
    </row>
    <row r="191" spans="3:8" ht="12.75">
      <c r="C191" s="26"/>
      <c r="D191" s="26"/>
      <c r="E191" s="26"/>
      <c r="F191" s="26"/>
      <c r="G191" s="26"/>
      <c r="H191" s="26"/>
    </row>
    <row r="192" spans="3:8" ht="12.75">
      <c r="C192" s="26"/>
      <c r="D192" s="26"/>
      <c r="E192" s="26"/>
      <c r="F192" s="26"/>
      <c r="G192" s="26"/>
      <c r="H192" s="26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26" t="s">
        <v>16</v>
      </c>
      <c r="D195" s="29"/>
      <c r="E195" s="29"/>
      <c r="F195" s="29"/>
      <c r="G195" s="29"/>
      <c r="H195" s="29"/>
    </row>
    <row r="196" spans="3:8" ht="12.75">
      <c r="C196" s="30"/>
      <c r="D196" s="30"/>
      <c r="E196" s="30"/>
      <c r="F196" s="30"/>
      <c r="G196" s="30"/>
      <c r="H196" s="30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3:8" ht="12.75">
      <c r="C216" s="7"/>
      <c r="D216" s="7"/>
      <c r="E216" s="7"/>
      <c r="F216" s="7"/>
      <c r="G216" s="7"/>
      <c r="H216" s="7"/>
    </row>
    <row r="217" spans="3:8" ht="12.75">
      <c r="C217" s="7"/>
      <c r="D217" s="7"/>
      <c r="E217" s="7"/>
      <c r="F217" s="7"/>
      <c r="G217" s="7"/>
      <c r="H217" s="7"/>
    </row>
    <row r="218" spans="3:8" ht="12.75">
      <c r="C218" s="7"/>
      <c r="D218" s="7"/>
      <c r="E218" s="7"/>
      <c r="F218" s="7"/>
      <c r="G218" s="7"/>
      <c r="H218" s="7"/>
    </row>
    <row r="219" spans="3:8" ht="12.75">
      <c r="C219" s="7"/>
      <c r="D219" s="7"/>
      <c r="E219" s="7"/>
      <c r="F219" s="7"/>
      <c r="G219" s="7"/>
      <c r="H219" s="7"/>
    </row>
    <row r="220" spans="3:8" ht="12.75">
      <c r="C220" s="7"/>
      <c r="D220" s="7"/>
      <c r="E220" s="7"/>
      <c r="F220" s="7"/>
      <c r="G220" s="7"/>
      <c r="H220" s="7"/>
    </row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</sheetData>
  <sheetProtection password="D063" sheet="1" objects="1" scenarios="1" selectLockedCells="1"/>
  <mergeCells count="3">
    <mergeCell ref="C185:H188"/>
    <mergeCell ref="C190:H193"/>
    <mergeCell ref="C195:H197"/>
  </mergeCells>
  <printOptions/>
  <pageMargins left="0.9448818897637796" right="0.9448818897637796" top="0.9448818897637796" bottom="0.9448818897637796" header="0.35433070866141736" footer="0.5118110236220472"/>
  <pageSetup horizontalDpi="300" verticalDpi="300" orientation="landscape" paperSize="9" r:id="rId2"/>
  <headerFooter alignWithMargins="0">
    <oddHeader>&amp;L     
            ©  &amp;"Stencil Sans CE,Normálne"&amp;12OPOS&amp;"Arial,Normálne"&amp;10 s. r. o., Hany Meličkovej 16, 841 05 Bratislava, IČO 36822647, DIČ SK2022432687, tel. 0903 712723, bartos@opos.sk, http://www.opos.sk/
</oddHeader>
    <oddFooter>&amp;L           ©  &amp;"Stencil Sans CE,Normálne"&amp;12OPOS&amp;"Arial,Normálne"&amp;10 s. r. o., Hany Meličkovej 16, 841 05 Bratislava, IČO 36822647, DIČ SK2022432687, tel. 0903 712723, bartos@opos.sk, http://www.opos.sk/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Bartoš - 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Bartoš</dc:creator>
  <cp:keywords/>
  <dc:description/>
  <cp:lastModifiedBy>petkasestka</cp:lastModifiedBy>
  <cp:lastPrinted>2013-02-13T08:37:22Z</cp:lastPrinted>
  <dcterms:created xsi:type="dcterms:W3CDTF">2005-09-28T15:49:38Z</dcterms:created>
  <dcterms:modified xsi:type="dcterms:W3CDTF">2013-02-24T13:50:31Z</dcterms:modified>
  <cp:category/>
  <cp:version/>
  <cp:contentType/>
  <cp:contentStatus/>
</cp:coreProperties>
</file>