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<sst xmlns="http://schemas.openxmlformats.org/spreadsheetml/2006/main" count="70" uniqueCount="55">
  <si>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material</t>
  </si>
  <si>
    <t>copp</t>
  </si>
  <si>
    <t>bron</t>
  </si>
  <si>
    <t>iron</t>
  </si>
  <si>
    <t>silv</t>
  </si>
  <si>
    <t>gold</t>
  </si>
  <si>
    <t>syen</t>
  </si>
  <si>
    <t>rubi</t>
  </si>
  <si>
    <t>verd</t>
  </si>
  <si>
    <t>mith</t>
  </si>
  <si>
    <t>shad</t>
  </si>
  <si>
    <t>adam</t>
  </si>
  <si>
    <t>mirk</t>
  </si>
  <si>
    <t>1d2</t>
  </si>
  <si>
    <t>1d4</t>
  </si>
  <si>
    <t>1d6</t>
  </si>
  <si>
    <t>1d8</t>
  </si>
  <si>
    <t>av. El. Dmg.</t>
  </si>
  <si>
    <t>el. Typ</t>
  </si>
  <si>
    <t>divine</t>
  </si>
  <si>
    <t>electrical</t>
  </si>
  <si>
    <t>cold</t>
  </si>
  <si>
    <t>fire</t>
  </si>
  <si>
    <t>acid</t>
  </si>
  <si>
    <t>positive</t>
  </si>
  <si>
    <t>negative</t>
  </si>
  <si>
    <t>sonic</t>
  </si>
  <si>
    <t>magical</t>
  </si>
  <si>
    <t>slashing</t>
  </si>
  <si>
    <t>el. Dmg</t>
  </si>
  <si>
    <t>1d10</t>
  </si>
  <si>
    <t>2d4</t>
  </si>
  <si>
    <t>upravy dmg pre jednotlive materialy zbrani</t>
  </si>
  <si>
    <t>ktory defaultne v nwn dava. Ten bude prislusneho typu, akeho je zbran.</t>
  </si>
  <si>
    <t>zbrane :</t>
  </si>
  <si>
    <t>bonus fyz. Dmg</t>
  </si>
  <si>
    <t>1 - 2</t>
  </si>
  <si>
    <t>1 - 4</t>
  </si>
  <si>
    <t>1 - 6</t>
  </si>
  <si>
    <t>1 - 8</t>
  </si>
  <si>
    <t>2 - 8</t>
  </si>
  <si>
    <t>1 - 10</t>
  </si>
  <si>
    <t>1 - 12</t>
  </si>
  <si>
    <t>2 - 12</t>
  </si>
  <si>
    <t>a na kazdej zbrani bude cast jej zakladneho dmg ( v percentach, bunky I2; K2; M2)</t>
  </si>
  <si>
    <t>free for editing.</t>
  </si>
  <si>
    <t>el.dmg +enh.</t>
  </si>
  <si>
    <t>enh.</t>
  </si>
  <si>
    <t>5(+6 - nezapocitane)</t>
  </si>
  <si>
    <t>v sedych poliach je priemerny dmg zbranou na jeden hit, bez bonusu zo sily.</t>
  </si>
  <si>
    <t xml:space="preserve">po uprave : </t>
  </si>
  <si>
    <t xml:space="preserve">scim verd </t>
  </si>
  <si>
    <t>greatsw. verd</t>
  </si>
  <si>
    <t>dagger verd</t>
  </si>
  <si>
    <t>priemerny damage za 20 utokov, vratane kritakov, etc.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</si>
</sst>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000\ 00"/>
  </numFmts>
  <fonts count="5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23"/>
      <name val="Arial CE"/>
      <family val="0"/>
    </font>
    <font>
      <b/>
      <sz val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2" fontId="0" fillId="4" borderId="0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49" fontId="0" fillId="5" borderId="10" xfId="0" applyNumberFormat="1" applyFont="1" applyFill="1" applyBorder="1" applyAlignment="1">
      <alignment horizontal="center"/>
    </xf>
    <xf numFmtId="49" fontId="0" fillId="5" borderId="14" xfId="0" applyNumberFormat="1" applyFont="1" applyFill="1" applyBorder="1" applyAlignment="1">
      <alignment horizontal="center"/>
    </xf>
    <xf numFmtId="49" fontId="0" fillId="6" borderId="15" xfId="0" applyNumberFormat="1" applyFont="1" applyFill="1" applyBorder="1" applyAlignment="1">
      <alignment horizontal="center"/>
    </xf>
    <xf numFmtId="49" fontId="0" fillId="7" borderId="14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5" borderId="5" xfId="0" applyNumberFormat="1" applyFill="1" applyBorder="1" applyAlignment="1">
      <alignment horizontal="left" vertical="center"/>
    </xf>
    <xf numFmtId="9" fontId="4" fillId="5" borderId="6" xfId="0" applyNumberFormat="1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9" fontId="4" fillId="6" borderId="9" xfId="0" applyNumberFormat="1" applyFont="1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9" fontId="4" fillId="7" borderId="6" xfId="0" applyNumberFormat="1" applyFont="1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2" fontId="0" fillId="4" borderId="10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8"/>
  <sheetViews>
    <sheetView tabSelected="1" workbookViewId="0" topLeftCell="A1">
      <selection activeCell="J47" sqref="I47:J47"/>
    </sheetView>
  </sheetViews>
  <sheetFormatPr defaultColWidth="9.00390625" defaultRowHeight="12.75"/>
  <cols>
    <col min="2" max="2" width="10.75390625" style="0" customWidth="1"/>
    <col min="3" max="4" width="8.75390625" style="0" customWidth="1"/>
    <col min="5" max="5" width="8.375" style="0" customWidth="1"/>
    <col min="6" max="6" width="10.125" style="0" customWidth="1"/>
    <col min="7" max="7" width="15.00390625" style="0" customWidth="1"/>
    <col min="8" max="8" width="8.75390625" style="0" customWidth="1"/>
    <col min="9" max="9" width="8.125" style="0" customWidth="1"/>
    <col min="10" max="10" width="7.375" style="0" customWidth="1"/>
    <col min="11" max="11" width="7.125" style="0" customWidth="1"/>
    <col min="12" max="12" width="8.25390625" style="0" customWidth="1"/>
    <col min="13" max="13" width="7.75390625" style="0" customWidth="1"/>
    <col min="14" max="14" width="7.625" style="0" customWidth="1"/>
    <col min="15" max="15" width="7.875" style="0" customWidth="1"/>
    <col min="16" max="16" width="12.25390625" style="0" customWidth="1"/>
  </cols>
  <sheetData>
    <row r="1" ht="13.5" thickBot="1"/>
    <row r="2" spans="2:15" ht="18.75" customHeight="1" thickBot="1">
      <c r="B2" s="40" t="s">
        <v>32</v>
      </c>
      <c r="C2" s="40"/>
      <c r="D2" s="40"/>
      <c r="E2" s="40"/>
      <c r="F2" s="41"/>
      <c r="G2" s="41"/>
      <c r="H2" s="42"/>
      <c r="I2" s="43">
        <v>0.8</v>
      </c>
      <c r="J2" s="44"/>
      <c r="K2" s="45">
        <v>1</v>
      </c>
      <c r="L2" s="46"/>
      <c r="M2" s="47">
        <v>1.2</v>
      </c>
      <c r="N2" s="46"/>
      <c r="O2" s="48"/>
    </row>
    <row r="3" spans="2:15" ht="12.75" customHeight="1" thickBot="1">
      <c r="B3" s="1"/>
      <c r="C3" s="1"/>
      <c r="D3" s="1"/>
      <c r="E3" s="1"/>
      <c r="G3" s="14" t="s">
        <v>34</v>
      </c>
      <c r="H3" s="35" t="s">
        <v>36</v>
      </c>
      <c r="I3" s="36" t="s">
        <v>37</v>
      </c>
      <c r="J3" s="36" t="s">
        <v>38</v>
      </c>
      <c r="K3" s="37" t="s">
        <v>39</v>
      </c>
      <c r="L3" s="38" t="s">
        <v>40</v>
      </c>
      <c r="M3" s="38" t="s">
        <v>41</v>
      </c>
      <c r="N3" s="38" t="s">
        <v>42</v>
      </c>
      <c r="O3" s="39" t="s">
        <v>43</v>
      </c>
    </row>
    <row r="4" spans="2:16" ht="13.5" thickBot="1">
      <c r="B4" s="10" t="s">
        <v>0</v>
      </c>
      <c r="C4" s="11" t="s">
        <v>29</v>
      </c>
      <c r="D4" s="11" t="s">
        <v>17</v>
      </c>
      <c r="E4" s="12" t="s">
        <v>18</v>
      </c>
      <c r="F4" s="49" t="s">
        <v>47</v>
      </c>
      <c r="G4" s="33" t="s">
        <v>35</v>
      </c>
      <c r="H4" s="19">
        <f>(AVERAGE(1,2))*I2</f>
        <v>1.2000000000000002</v>
      </c>
      <c r="I4" s="20">
        <f>(AVERAGE(1,4))*I2</f>
        <v>2</v>
      </c>
      <c r="J4" s="20">
        <f>(AVERAGE(1,6))*I2</f>
        <v>2.8000000000000003</v>
      </c>
      <c r="K4" s="20">
        <f>(AVERAGE(1,8))*K2</f>
        <v>4.5</v>
      </c>
      <c r="L4" s="20">
        <f>(AVERAGE(2,8))*M2</f>
        <v>6</v>
      </c>
      <c r="M4" s="20">
        <f>(AVERAGE(1,10))*M2</f>
        <v>6.6</v>
      </c>
      <c r="N4" s="20">
        <f>(AVERAGE(1,12))*M2</f>
        <v>7.8</v>
      </c>
      <c r="O4" s="21">
        <f>(AVERAGE(2,12))*M2</f>
        <v>8.4</v>
      </c>
      <c r="P4" s="34" t="s">
        <v>46</v>
      </c>
    </row>
    <row r="5" spans="2:16" ht="12.75">
      <c r="B5" s="9" t="s">
        <v>1</v>
      </c>
      <c r="C5" s="4">
        <v>0</v>
      </c>
      <c r="D5" s="4">
        <v>0</v>
      </c>
      <c r="E5" s="3"/>
      <c r="G5" s="15" t="s">
        <v>1</v>
      </c>
      <c r="H5" s="50">
        <f>$H$4+P5+1.5</f>
        <v>2.7</v>
      </c>
      <c r="I5" s="51">
        <f>$I$4+P5+2.5</f>
        <v>4.5</v>
      </c>
      <c r="J5" s="51">
        <f>$J$4+P5+3.5</f>
        <v>6.300000000000001</v>
      </c>
      <c r="K5" s="52">
        <f>$K$4+P5+4.5</f>
        <v>9</v>
      </c>
      <c r="L5" s="51">
        <f>$L$4+P5+5</f>
        <v>11</v>
      </c>
      <c r="M5" s="51">
        <f>$M$4+P5+5.5</f>
        <v>12.1</v>
      </c>
      <c r="N5" s="51">
        <f>$N$4+P5+6.5</f>
        <v>14.3</v>
      </c>
      <c r="O5" s="53">
        <f>$O$4+P5+7</f>
        <v>15.4</v>
      </c>
      <c r="P5" s="22">
        <v>0</v>
      </c>
    </row>
    <row r="6" spans="2:16" ht="12.75">
      <c r="B6" s="9" t="s">
        <v>2</v>
      </c>
      <c r="C6" s="4">
        <v>0</v>
      </c>
      <c r="D6" s="4">
        <v>0</v>
      </c>
      <c r="E6" s="5"/>
      <c r="G6" s="16" t="s">
        <v>2</v>
      </c>
      <c r="H6" s="26">
        <f aca="true" t="shared" si="0" ref="H6:H16">$H$4+P6+1.5</f>
        <v>2.7</v>
      </c>
      <c r="I6" s="25">
        <f aca="true" t="shared" si="1" ref="I6:I16">$I$4+P6+2.5</f>
        <v>4.5</v>
      </c>
      <c r="J6" s="25">
        <f aca="true" t="shared" si="2" ref="J6:J16">$J$4+P6+3.5</f>
        <v>6.300000000000001</v>
      </c>
      <c r="K6" s="31">
        <f aca="true" t="shared" si="3" ref="K6:K16">$K$4+P6+4.5</f>
        <v>9</v>
      </c>
      <c r="L6" s="25">
        <f aca="true" t="shared" si="4" ref="L6:L16">$L$4+P6+5</f>
        <v>11</v>
      </c>
      <c r="M6" s="25">
        <f aca="true" t="shared" si="5" ref="M6:M16">$M$4+P6+5.5</f>
        <v>12.1</v>
      </c>
      <c r="N6" s="25">
        <f aca="true" t="shared" si="6" ref="N6:N16">$N$4+P6+6.5</f>
        <v>14.3</v>
      </c>
      <c r="O6" s="28">
        <f aca="true" t="shared" si="7" ref="O6:O16">$O$4+P6+7</f>
        <v>15.4</v>
      </c>
      <c r="P6" s="23">
        <v>0</v>
      </c>
    </row>
    <row r="7" spans="2:16" ht="12.75">
      <c r="B7" s="9" t="s">
        <v>3</v>
      </c>
      <c r="C7" s="4">
        <v>1</v>
      </c>
      <c r="D7" s="4">
        <v>1</v>
      </c>
      <c r="E7" s="6" t="s">
        <v>28</v>
      </c>
      <c r="F7">
        <v>1</v>
      </c>
      <c r="G7" s="16" t="s">
        <v>3</v>
      </c>
      <c r="H7" s="26">
        <f t="shared" si="0"/>
        <v>4.7</v>
      </c>
      <c r="I7" s="25">
        <f t="shared" si="1"/>
        <v>6.5</v>
      </c>
      <c r="J7" s="25">
        <f t="shared" si="2"/>
        <v>8.3</v>
      </c>
      <c r="K7" s="31">
        <f t="shared" si="3"/>
        <v>11</v>
      </c>
      <c r="L7" s="25">
        <f t="shared" si="4"/>
        <v>13</v>
      </c>
      <c r="M7" s="25">
        <f t="shared" si="5"/>
        <v>14.1</v>
      </c>
      <c r="N7" s="25">
        <f t="shared" si="6"/>
        <v>16.3</v>
      </c>
      <c r="O7" s="28">
        <f t="shared" si="7"/>
        <v>17.4</v>
      </c>
      <c r="P7" s="23">
        <v>2</v>
      </c>
    </row>
    <row r="8" spans="2:16" ht="12.75">
      <c r="B8" s="9" t="s">
        <v>4</v>
      </c>
      <c r="C8" s="4" t="s">
        <v>15</v>
      </c>
      <c r="D8" s="4">
        <v>3.5</v>
      </c>
      <c r="E8" s="6" t="s">
        <v>19</v>
      </c>
      <c r="F8">
        <v>3</v>
      </c>
      <c r="G8" s="16" t="s">
        <v>4</v>
      </c>
      <c r="H8" s="26">
        <f t="shared" si="0"/>
        <v>9.2</v>
      </c>
      <c r="I8" s="25">
        <f t="shared" si="1"/>
        <v>11</v>
      </c>
      <c r="J8" s="25">
        <f t="shared" si="2"/>
        <v>12.8</v>
      </c>
      <c r="K8" s="31">
        <f t="shared" si="3"/>
        <v>15.5</v>
      </c>
      <c r="L8" s="25">
        <f t="shared" si="4"/>
        <v>17.5</v>
      </c>
      <c r="M8" s="25">
        <f t="shared" si="5"/>
        <v>18.6</v>
      </c>
      <c r="N8" s="25">
        <f t="shared" si="6"/>
        <v>20.8</v>
      </c>
      <c r="O8" s="28">
        <f t="shared" si="7"/>
        <v>21.9</v>
      </c>
      <c r="P8" s="23">
        <v>6.5</v>
      </c>
    </row>
    <row r="9" spans="2:16" ht="12.75">
      <c r="B9" s="9" t="s">
        <v>5</v>
      </c>
      <c r="C9" s="4">
        <v>1</v>
      </c>
      <c r="D9" s="4">
        <v>1</v>
      </c>
      <c r="E9" s="6" t="s">
        <v>20</v>
      </c>
      <c r="F9">
        <v>2</v>
      </c>
      <c r="G9" s="16" t="s">
        <v>5</v>
      </c>
      <c r="H9" s="26">
        <f t="shared" si="0"/>
        <v>5.7</v>
      </c>
      <c r="I9" s="25">
        <f t="shared" si="1"/>
        <v>7.5</v>
      </c>
      <c r="J9" s="25">
        <f t="shared" si="2"/>
        <v>9.3</v>
      </c>
      <c r="K9" s="31">
        <f t="shared" si="3"/>
        <v>12</v>
      </c>
      <c r="L9" s="25">
        <f t="shared" si="4"/>
        <v>14</v>
      </c>
      <c r="M9" s="25">
        <f t="shared" si="5"/>
        <v>15.1</v>
      </c>
      <c r="N9" s="25">
        <f t="shared" si="6"/>
        <v>17.3</v>
      </c>
      <c r="O9" s="28">
        <f t="shared" si="7"/>
        <v>18.4</v>
      </c>
      <c r="P9" s="23">
        <v>3</v>
      </c>
    </row>
    <row r="10" spans="2:16" ht="12.75">
      <c r="B10" s="9" t="s">
        <v>6</v>
      </c>
      <c r="C10" s="4" t="s">
        <v>13</v>
      </c>
      <c r="D10" s="4">
        <v>1.5</v>
      </c>
      <c r="E10" s="6" t="s">
        <v>21</v>
      </c>
      <c r="F10">
        <v>3</v>
      </c>
      <c r="G10" s="16" t="s">
        <v>6</v>
      </c>
      <c r="H10" s="26">
        <f t="shared" si="0"/>
        <v>7.2</v>
      </c>
      <c r="I10" s="25">
        <f t="shared" si="1"/>
        <v>9</v>
      </c>
      <c r="J10" s="25">
        <f t="shared" si="2"/>
        <v>10.8</v>
      </c>
      <c r="K10" s="31">
        <f t="shared" si="3"/>
        <v>13.5</v>
      </c>
      <c r="L10" s="25">
        <f t="shared" si="4"/>
        <v>15.5</v>
      </c>
      <c r="M10" s="25">
        <f t="shared" si="5"/>
        <v>16.6</v>
      </c>
      <c r="N10" s="25">
        <f t="shared" si="6"/>
        <v>18.8</v>
      </c>
      <c r="O10" s="28">
        <f t="shared" si="7"/>
        <v>19.9</v>
      </c>
      <c r="P10" s="23">
        <v>4.5</v>
      </c>
    </row>
    <row r="11" spans="2:16" ht="12.75">
      <c r="B11" s="9" t="s">
        <v>7</v>
      </c>
      <c r="C11" s="4" t="s">
        <v>14</v>
      </c>
      <c r="D11" s="4">
        <v>2.5</v>
      </c>
      <c r="E11" s="6" t="s">
        <v>22</v>
      </c>
      <c r="F11">
        <v>4</v>
      </c>
      <c r="G11" s="16" t="s">
        <v>7</v>
      </c>
      <c r="H11" s="26">
        <f t="shared" si="0"/>
        <v>9.2</v>
      </c>
      <c r="I11" s="25">
        <f t="shared" si="1"/>
        <v>11</v>
      </c>
      <c r="J11" s="25">
        <f t="shared" si="2"/>
        <v>12.8</v>
      </c>
      <c r="K11" s="31">
        <f t="shared" si="3"/>
        <v>15.5</v>
      </c>
      <c r="L11" s="25">
        <f t="shared" si="4"/>
        <v>17.5</v>
      </c>
      <c r="M11" s="25">
        <f t="shared" si="5"/>
        <v>18.6</v>
      </c>
      <c r="N11" s="25">
        <f t="shared" si="6"/>
        <v>20.8</v>
      </c>
      <c r="O11" s="28">
        <f t="shared" si="7"/>
        <v>21.9</v>
      </c>
      <c r="P11" s="23">
        <v>6.5</v>
      </c>
    </row>
    <row r="12" spans="2:16" ht="12.75">
      <c r="B12" s="9" t="s">
        <v>8</v>
      </c>
      <c r="C12" s="4" t="s">
        <v>15</v>
      </c>
      <c r="D12" s="4">
        <v>3.5</v>
      </c>
      <c r="E12" s="6" t="s">
        <v>23</v>
      </c>
      <c r="F12">
        <v>5</v>
      </c>
      <c r="G12" s="16" t="s">
        <v>8</v>
      </c>
      <c r="H12" s="26">
        <f t="shared" si="0"/>
        <v>11.2</v>
      </c>
      <c r="I12" s="25">
        <f t="shared" si="1"/>
        <v>13</v>
      </c>
      <c r="J12" s="25">
        <f t="shared" si="2"/>
        <v>14.8</v>
      </c>
      <c r="K12" s="31">
        <f t="shared" si="3"/>
        <v>17.5</v>
      </c>
      <c r="L12" s="25">
        <f t="shared" si="4"/>
        <v>19.5</v>
      </c>
      <c r="M12" s="25">
        <f t="shared" si="5"/>
        <v>20.6</v>
      </c>
      <c r="N12" s="25">
        <f t="shared" si="6"/>
        <v>22.8</v>
      </c>
      <c r="O12" s="28">
        <f t="shared" si="7"/>
        <v>23.9</v>
      </c>
      <c r="P12" s="23">
        <v>8.5</v>
      </c>
    </row>
    <row r="13" spans="2:16" ht="12.75">
      <c r="B13" s="9" t="s">
        <v>9</v>
      </c>
      <c r="C13" s="4" t="s">
        <v>16</v>
      </c>
      <c r="D13" s="4">
        <v>4.5</v>
      </c>
      <c r="E13" s="6" t="s">
        <v>24</v>
      </c>
      <c r="F13" t="s">
        <v>48</v>
      </c>
      <c r="G13" s="16" t="s">
        <v>9</v>
      </c>
      <c r="H13" s="26">
        <f t="shared" si="0"/>
        <v>12.2</v>
      </c>
      <c r="I13" s="25">
        <f t="shared" si="1"/>
        <v>14</v>
      </c>
      <c r="J13" s="25">
        <f t="shared" si="2"/>
        <v>15.8</v>
      </c>
      <c r="K13" s="31">
        <f t="shared" si="3"/>
        <v>18.5</v>
      </c>
      <c r="L13" s="25">
        <f t="shared" si="4"/>
        <v>20.5</v>
      </c>
      <c r="M13" s="25">
        <f t="shared" si="5"/>
        <v>21.6</v>
      </c>
      <c r="N13" s="25">
        <f t="shared" si="6"/>
        <v>23.8</v>
      </c>
      <c r="O13" s="28">
        <f t="shared" si="7"/>
        <v>24.9</v>
      </c>
      <c r="P13" s="23">
        <v>9.5</v>
      </c>
    </row>
    <row r="14" spans="2:16" ht="12.75">
      <c r="B14" s="9" t="s">
        <v>10</v>
      </c>
      <c r="C14" s="4" t="s">
        <v>16</v>
      </c>
      <c r="D14" s="4">
        <v>4.5</v>
      </c>
      <c r="E14" s="6" t="s">
        <v>25</v>
      </c>
      <c r="F14" t="s">
        <v>48</v>
      </c>
      <c r="G14" s="16" t="s">
        <v>10</v>
      </c>
      <c r="H14" s="26">
        <f t="shared" si="0"/>
        <v>12.2</v>
      </c>
      <c r="I14" s="25">
        <f t="shared" si="1"/>
        <v>14</v>
      </c>
      <c r="J14" s="25">
        <f t="shared" si="2"/>
        <v>15.8</v>
      </c>
      <c r="K14" s="31">
        <f t="shared" si="3"/>
        <v>18.5</v>
      </c>
      <c r="L14" s="25">
        <f t="shared" si="4"/>
        <v>20.5</v>
      </c>
      <c r="M14" s="25">
        <f t="shared" si="5"/>
        <v>21.6</v>
      </c>
      <c r="N14" s="25">
        <f t="shared" si="6"/>
        <v>23.8</v>
      </c>
      <c r="O14" s="28">
        <f t="shared" si="7"/>
        <v>24.9</v>
      </c>
      <c r="P14" s="23">
        <v>9.5</v>
      </c>
    </row>
    <row r="15" spans="2:16" ht="12.75">
      <c r="B15" s="9" t="s">
        <v>11</v>
      </c>
      <c r="C15" s="4" t="s">
        <v>31</v>
      </c>
      <c r="D15" s="4">
        <v>5</v>
      </c>
      <c r="E15" s="6" t="s">
        <v>26</v>
      </c>
      <c r="F15">
        <v>6</v>
      </c>
      <c r="G15" s="16" t="s">
        <v>11</v>
      </c>
      <c r="H15" s="26">
        <f t="shared" si="0"/>
        <v>13.7</v>
      </c>
      <c r="I15" s="25">
        <f t="shared" si="1"/>
        <v>15.5</v>
      </c>
      <c r="J15" s="25">
        <f t="shared" si="2"/>
        <v>17.3</v>
      </c>
      <c r="K15" s="31">
        <f t="shared" si="3"/>
        <v>20</v>
      </c>
      <c r="L15" s="25">
        <f t="shared" si="4"/>
        <v>22</v>
      </c>
      <c r="M15" s="25">
        <f t="shared" si="5"/>
        <v>23.1</v>
      </c>
      <c r="N15" s="25">
        <f t="shared" si="6"/>
        <v>25.3</v>
      </c>
      <c r="O15" s="28">
        <f t="shared" si="7"/>
        <v>26.4</v>
      </c>
      <c r="P15" s="23">
        <v>11</v>
      </c>
    </row>
    <row r="16" spans="2:16" ht="13.5" thickBot="1">
      <c r="B16" s="13" t="s">
        <v>12</v>
      </c>
      <c r="C16" s="7" t="s">
        <v>30</v>
      </c>
      <c r="D16" s="7">
        <v>5.5</v>
      </c>
      <c r="E16" s="8" t="s">
        <v>27</v>
      </c>
      <c r="F16">
        <v>7</v>
      </c>
      <c r="G16" s="17" t="s">
        <v>12</v>
      </c>
      <c r="H16" s="27">
        <f t="shared" si="0"/>
        <v>15.2</v>
      </c>
      <c r="I16" s="29">
        <f t="shared" si="1"/>
        <v>17</v>
      </c>
      <c r="J16" s="29">
        <f t="shared" si="2"/>
        <v>18.8</v>
      </c>
      <c r="K16" s="32">
        <f t="shared" si="3"/>
        <v>21.5</v>
      </c>
      <c r="L16" s="29">
        <f t="shared" si="4"/>
        <v>23.5</v>
      </c>
      <c r="M16" s="29">
        <f t="shared" si="5"/>
        <v>24.6</v>
      </c>
      <c r="N16" s="29">
        <f t="shared" si="6"/>
        <v>26.8</v>
      </c>
      <c r="O16" s="30">
        <f t="shared" si="7"/>
        <v>27.9</v>
      </c>
      <c r="P16" s="24">
        <v>12.5</v>
      </c>
    </row>
    <row r="18" ht="12.75">
      <c r="B18" s="2" t="s">
        <v>44</v>
      </c>
    </row>
    <row r="19" ht="12.75">
      <c r="B19" t="s">
        <v>33</v>
      </c>
    </row>
    <row r="21" ht="12.75">
      <c r="B21" t="s">
        <v>49</v>
      </c>
    </row>
    <row r="23" ht="12.75">
      <c r="B23" t="s">
        <v>45</v>
      </c>
    </row>
    <row r="25" ht="12.75">
      <c r="B25" t="s">
        <v>50</v>
      </c>
    </row>
    <row r="26" ht="12.75">
      <c r="B26" t="s">
        <v>54</v>
      </c>
    </row>
    <row r="27" spans="2:11" ht="12.75">
      <c r="B27" s="18" t="s">
        <v>51</v>
      </c>
      <c r="D27" s="18">
        <f>23*14.8</f>
        <v>340.40000000000003</v>
      </c>
      <c r="E27" s="18"/>
      <c r="F27" s="18"/>
      <c r="G27" s="18"/>
      <c r="H27" s="18"/>
      <c r="I27" s="18"/>
      <c r="J27" s="18"/>
      <c r="K27" s="18"/>
    </row>
    <row r="28" spans="2:11" ht="12.75">
      <c r="B28" s="54" t="s">
        <v>52</v>
      </c>
      <c r="C28" s="18"/>
      <c r="D28" s="18">
        <f>22*23.9</f>
        <v>525.8</v>
      </c>
      <c r="E28" s="18"/>
      <c r="F28" s="18"/>
      <c r="G28" s="18"/>
      <c r="H28" s="18"/>
      <c r="I28" s="18"/>
      <c r="J28" s="18"/>
      <c r="K28" s="18"/>
    </row>
    <row r="29" spans="2:11" ht="12.75">
      <c r="B29" s="54" t="s">
        <v>53</v>
      </c>
      <c r="C29" s="18"/>
      <c r="D29" s="18">
        <f>22*13</f>
        <v>286</v>
      </c>
      <c r="E29" s="18"/>
      <c r="F29" s="18"/>
      <c r="G29" s="18"/>
      <c r="H29" s="18"/>
      <c r="I29" s="18"/>
      <c r="J29" s="18"/>
      <c r="K29" s="18"/>
    </row>
    <row r="30" spans="2:11" ht="12.7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2.7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2.7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2.75">
      <c r="B33" s="18"/>
      <c r="D33" s="18"/>
      <c r="E33" s="18"/>
      <c r="F33" s="18"/>
      <c r="G33" s="18"/>
      <c r="H33" s="18"/>
      <c r="I33" s="18"/>
      <c r="J33" s="18"/>
      <c r="K33" s="18"/>
    </row>
    <row r="34" spans="2:11" ht="12.7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ht="12.7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ht="12.7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2.7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2.7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2.7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2.7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2.7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ht="12.7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ht="12.7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ht="12.7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ht="12.7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2.7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2.7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2.75"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Kuna</cp:lastModifiedBy>
  <dcterms:created xsi:type="dcterms:W3CDTF">1997-01-24T11:07:25Z</dcterms:created>
  <dcterms:modified xsi:type="dcterms:W3CDTF">2005-10-31T17:25:15Z</dcterms:modified>
  <cp:category/>
  <cp:version/>
  <cp:contentType/>
  <cp:contentStatus/>
</cp:coreProperties>
</file>